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04-ABRIL\"/>
    </mc:Choice>
  </mc:AlternateContent>
  <xr:revisionPtr revIDLastSave="0" documentId="13_ncr:1_{318308F3-6493-4459-A74D-C17718AE04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8" l="1"/>
  <c r="H38" i="18" l="1"/>
  <c r="I38" i="18" s="1"/>
  <c r="I21" i="18"/>
  <c r="I62" i="18"/>
  <c r="I58" i="18"/>
  <c r="I48" i="18"/>
  <c r="I43" i="18"/>
  <c r="I20" i="18"/>
  <c r="I10" i="18"/>
  <c r="H36" i="18"/>
  <c r="I36" i="18" s="1"/>
  <c r="I7" i="18"/>
  <c r="I61" i="18"/>
  <c r="I60" i="18"/>
  <c r="I57" i="18"/>
  <c r="I56" i="18"/>
  <c r="I54" i="18"/>
  <c r="I53" i="18"/>
  <c r="I51" i="18"/>
  <c r="I49" i="18"/>
  <c r="I46" i="18"/>
  <c r="I45" i="18"/>
  <c r="I44" i="18"/>
  <c r="I42" i="18"/>
  <c r="I40" i="18"/>
  <c r="I39" i="18"/>
  <c r="I33" i="18"/>
  <c r="I32" i="18"/>
  <c r="I31" i="18"/>
  <c r="I29" i="18"/>
  <c r="I28" i="18"/>
  <c r="I27" i="18"/>
  <c r="I25" i="18"/>
  <c r="I18" i="18"/>
  <c r="I17" i="18"/>
  <c r="I12" i="18"/>
  <c r="I11" i="18"/>
  <c r="I8" i="18"/>
  <c r="H63" i="18"/>
  <c r="I63" i="18" s="1"/>
  <c r="H59" i="18"/>
  <c r="I59" i="18" s="1"/>
  <c r="H55" i="18"/>
  <c r="I55" i="18" s="1"/>
  <c r="H52" i="18"/>
  <c r="I52" i="18" s="1"/>
  <c r="H50" i="18"/>
  <c r="I50" i="18" s="1"/>
  <c r="H47" i="18"/>
  <c r="I47" i="18" s="1"/>
  <c r="H41" i="18"/>
  <c r="I41" i="18" s="1"/>
  <c r="H37" i="18"/>
  <c r="I37" i="18" s="1"/>
  <c r="H35" i="18"/>
  <c r="I35" i="18" s="1"/>
  <c r="H34" i="18"/>
  <c r="I34" i="18" s="1"/>
  <c r="H26" i="18"/>
  <c r="I26" i="18" s="1"/>
  <c r="H24" i="18"/>
  <c r="I24" i="18" s="1"/>
  <c r="H23" i="18"/>
  <c r="I23" i="18" s="1"/>
  <c r="I19" i="18"/>
  <c r="H16" i="18"/>
  <c r="I16" i="18" s="1"/>
  <c r="H14" i="18"/>
  <c r="I14" i="18" s="1"/>
  <c r="H13" i="18"/>
  <c r="I13" i="18" s="1"/>
  <c r="H9" i="18"/>
  <c r="I9" i="18" s="1"/>
</calcChain>
</file>

<file path=xl/sharedStrings.xml><?xml version="1.0" encoding="utf-8"?>
<sst xmlns="http://schemas.openxmlformats.org/spreadsheetml/2006/main" count="236" uniqueCount="145">
  <si>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</si>
  <si>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</si>
  <si>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</si>
  <si>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</si>
  <si>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</si>
  <si>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</si>
  <si>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</si>
  <si>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</si>
  <si>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</si>
  <si>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</si>
  <si>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</si>
  <si>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</si>
  <si>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</si>
  <si>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</si>
  <si>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</si>
  <si>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</si>
  <si>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</si>
  <si>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</si>
  <si>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</si>
  <si>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</si>
  <si>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</si>
  <si>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</si>
  <si>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</si>
  <si>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</si>
  <si>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</si>
  <si>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</si>
  <si>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</si>
  <si>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</si>
  <si>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</si>
  <si>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</si>
  <si>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</si>
  <si>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</si>
  <si>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</si>
  <si>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</si>
  <si>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</si>
  <si>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</si>
  <si>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</si>
  <si>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</si>
  <si>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</si>
  <si>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</si>
  <si>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</si>
  <si>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</si>
  <si>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</si>
  <si>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</si>
  <si>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</si>
  <si>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</si>
  <si>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</si>
  <si>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</si>
  <si>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</si>
  <si>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</si>
  <si>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</si>
  <si>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</si>
  <si>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</si>
  <si>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</si>
  <si>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</si>
  <si>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</si>
  <si>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</si>
  <si>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</si>
  <si>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</si>
  <si>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</si>
  <si>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</si>
  <si>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</si>
  <si>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</si>
  <si>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</si>
  <si>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</si>
  <si>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</si>
  <si>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</si>
  <si>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</si>
  <si>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</si>
  <si>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</si>
  <si>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</si>
  <si>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</si>
  <si>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</si>
  <si>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</si>
  <si>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</si>
  <si>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</si>
  <si>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</si>
  <si>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</si>
  <si>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</si>
  <si>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</si>
  <si>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</si>
  <si>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</si>
  <si>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</si>
  <si>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</si>
  <si>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</si>
  <si>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</si>
  <si>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</si>
  <si>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</si>
  <si>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</si>
  <si>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</si>
  <si>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</si>
  <si>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</si>
  <si>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</si>
  <si>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</si>
  <si>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</si>
  <si>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</si>
  <si>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</si>
  <si>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</si>
  <si>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</si>
  <si>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</si>
  <si>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</si>
  <si>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</si>
  <si>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</si>
  <si>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</si>
  <si>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</si>
  <si>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</si>
  <si>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</si>
  <si>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</si>
  <si>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</si>
  <si>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</si>
  <si>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</si>
  <si>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</si>
  <si>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</si>
  <si>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</si>
  <si>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</si>
  <si>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</si>
  <si>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</si>
  <si>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</si>
  <si>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</si>
  <si>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</si>
  <si>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</si>
  <si>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</si>
  <si>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</si>
  <si>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</si>
  <si>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</si>
  <si>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</si>
  <si>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</si>
  <si>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</si>
  <si>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</si>
  <si>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Celso Luiz Cavaglier Wolf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</si>
  <si>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</si>
  <si>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</si>
  <si>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</si>
  <si>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</si>
  <si>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</si>
  <si>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25/04/2024</t>
    </r>
  </si>
  <si>
    <t>B</t>
  </si>
  <si>
    <t>A</t>
  </si>
  <si>
    <t>C</t>
  </si>
  <si>
    <t>G</t>
  </si>
  <si>
    <t>J</t>
  </si>
  <si>
    <t>K</t>
  </si>
  <si>
    <t>H</t>
  </si>
  <si>
    <t>D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</si>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</sst>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  <xf numFmtId="44" fontId="19" fillId="0" borderId="0" xfId="8" applyFont="1" applyBorder="1"/>
    <xf numFmtId="44" fontId="1" fillId="0" borderId="0" xfId="8" applyFont="1" applyBorder="1"/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65</xdr:row>
      <xdr:rowOff>47625</xdr:rowOff>
    </xdr:from>
    <xdr:to>
      <xdr:col>1</xdr:col>
      <xdr:colOff>257175</xdr:colOff>
      <xdr:row>65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67</xdr:row>
      <xdr:rowOff>28575</xdr:rowOff>
    </xdr:from>
    <xdr:to>
      <xdr:col>1</xdr:col>
      <xdr:colOff>257175</xdr:colOff>
      <xdr:row>67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38100</xdr:rowOff>
    </xdr:from>
    <xdr:to>
      <xdr:col>1</xdr:col>
      <xdr:colOff>257175</xdr:colOff>
      <xdr:row>68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3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4"/>
    <tableColumn id="4" xr3:uid="{9042712F-BCCA-470E-9ED4-5CE8A7B89943}" name="Colunas4" dataDxfId="3"/>
    <tableColumn id="6" xr3:uid="{AE8E4527-54D3-4CB5-BBDF-44851C679A11}" name="Colunas6" dataDxfId="2"/>
    <tableColumn id="8" xr3:uid="{ACFD69CA-DAC1-41CB-853F-D7DEBE49443A}" name="Colunas8" dataDxfId="0" dataCellStyle="Moeda"/>
    <tableColumn id="9" xr3:uid="{B4EDE961-1523-4DB0-81A2-316550EDF6DE}" name="Colunas9" dataDxfId="1" dataCellStyle="Vírgula"/>
    <tableColumn id="10" xr3:uid="{09D1C602-8B1B-49BC-8544-8A7582DC4C74}" name="Colunas10" dataDxfId="6" dataCellStyle="Vírgula"/>
    <tableColumn id="11" xr3:uid="{575E0457-0230-49EA-89D9-470CA4D08463}" name="Colunas11" dataDxfId="5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Normal="10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M64" sqref="M64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0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4" t="s">
        <v>135</v>
      </c>
      <c r="C1" s="14"/>
      <c r="D1" s="14"/>
      <c r="E1" s="14"/>
      <c r="F1" s="14"/>
      <c r="G1" s="14"/>
      <c r="H1" s="14"/>
      <c r="I1" s="14"/>
      <c r="J1" s="14"/>
    </row>
    <row r="2" spans="1:15" ht="6" customHeight="1" x14ac:dyDescent="0.25">
      <c r="B2"/>
    </row>
    <row r="3" spans="1:15" ht="15.75" customHeight="1" x14ac:dyDescent="0.25">
      <c r="B3" s="19" t="s">
        <v>2</v>
      </c>
      <c r="C3" s="16" t="s">
        <v>23</v>
      </c>
      <c r="D3" s="16" t="s">
        <v>74</v>
      </c>
      <c r="E3" s="16" t="s">
        <v>75</v>
      </c>
      <c r="F3" s="16" t="s">
        <v>25</v>
      </c>
      <c r="G3" s="22" t="s">
        <v>61</v>
      </c>
      <c r="H3" s="22" t="s">
        <v>67</v>
      </c>
      <c r="I3" s="22" t="s">
        <v>68</v>
      </c>
      <c r="J3" s="16" t="s">
        <v>28</v>
      </c>
    </row>
    <row r="4" spans="1:15" ht="15.75" customHeight="1" x14ac:dyDescent="0.25">
      <c r="B4" s="20"/>
      <c r="C4" s="17"/>
      <c r="D4" s="17"/>
      <c r="E4" s="17"/>
      <c r="F4" s="17"/>
      <c r="G4" s="23"/>
      <c r="H4" s="23"/>
      <c r="I4" s="23"/>
      <c r="J4" s="17"/>
    </row>
    <row r="5" spans="1:15" ht="17.25" customHeight="1" x14ac:dyDescent="0.25">
      <c r="B5" s="21"/>
      <c r="C5" s="18"/>
      <c r="D5" s="18"/>
      <c r="E5" s="18"/>
      <c r="F5" s="18"/>
      <c r="G5" s="24"/>
      <c r="H5" s="24"/>
      <c r="I5" s="24"/>
      <c r="J5" s="18"/>
    </row>
    <row r="6" spans="1:15" ht="3" customHeight="1" x14ac:dyDescent="0.25">
      <c r="B6"/>
    </row>
    <row r="7" spans="1:15" x14ac:dyDescent="0.25">
      <c r="A7">
        <v>1</v>
      </c>
      <c r="B7" t="s">
        <v>131</v>
      </c>
      <c r="C7" s="4" t="s">
        <v>24</v>
      </c>
      <c r="D7" s="5" t="s">
        <v>136</v>
      </c>
      <c r="E7" s="5">
        <v>10</v>
      </c>
      <c r="F7" s="4" t="s">
        <v>118</v>
      </c>
      <c r="G7" s="25">
        <v>7525.03</v>
      </c>
      <c r="H7" s="11">
        <v>3169.18</v>
      </c>
      <c r="I7" s="11">
        <f t="shared" ref="I7:I39" si="0">(G7+H7)*M7</f>
        <v>962.47889999999984</v>
      </c>
      <c r="J7" s="9">
        <v>41925</v>
      </c>
      <c r="L7" s="12"/>
      <c r="M7" s="13">
        <v>0.09</v>
      </c>
      <c r="N7" s="10"/>
      <c r="O7" s="10"/>
    </row>
    <row r="8" spans="1:15" x14ac:dyDescent="0.25">
      <c r="A8">
        <v>2</v>
      </c>
      <c r="B8" t="s">
        <v>102</v>
      </c>
      <c r="C8" s="4" t="s">
        <v>76</v>
      </c>
      <c r="D8" s="5" t="s">
        <v>137</v>
      </c>
      <c r="E8" s="5">
        <v>10</v>
      </c>
      <c r="F8" s="4" t="s">
        <v>132</v>
      </c>
      <c r="G8" s="25">
        <v>3469.63</v>
      </c>
      <c r="H8" s="11">
        <v>3169.18</v>
      </c>
      <c r="I8" s="11">
        <f t="shared" si="0"/>
        <v>398.32859999999994</v>
      </c>
      <c r="J8" s="9">
        <v>43166</v>
      </c>
      <c r="L8" s="12"/>
      <c r="M8" s="13">
        <v>0.06</v>
      </c>
      <c r="N8" s="10"/>
      <c r="O8" s="10"/>
    </row>
    <row r="9" spans="1:15" x14ac:dyDescent="0.25">
      <c r="A9">
        <v>3</v>
      </c>
      <c r="B9" t="s">
        <v>112</v>
      </c>
      <c r="C9" s="4" t="s">
        <v>79</v>
      </c>
      <c r="D9" s="5" t="s">
        <v>137</v>
      </c>
      <c r="E9" s="5">
        <v>3</v>
      </c>
      <c r="F9" s="4"/>
      <c r="G9" s="25">
        <v>6069.7</v>
      </c>
      <c r="H9" s="11">
        <f>Tabela83[[#This Row],[Colunas8]]*L9</f>
        <v>1213.94</v>
      </c>
      <c r="I9" s="11">
        <f t="shared" si="0"/>
        <v>145.6728</v>
      </c>
      <c r="J9" s="9">
        <v>44326</v>
      </c>
      <c r="L9" s="12">
        <v>0.2</v>
      </c>
      <c r="M9" s="13">
        <v>0.02</v>
      </c>
      <c r="N9" s="10"/>
      <c r="O9" s="10"/>
    </row>
    <row r="10" spans="1:15" x14ac:dyDescent="0.25">
      <c r="A10">
        <v>4</v>
      </c>
      <c r="B10" t="s">
        <v>121</v>
      </c>
      <c r="C10" s="4" t="s">
        <v>111</v>
      </c>
      <c r="D10" s="5" t="s">
        <v>137</v>
      </c>
      <c r="E10" s="5">
        <v>1</v>
      </c>
      <c r="F10" s="4"/>
      <c r="G10" s="25">
        <v>4281.63</v>
      </c>
      <c r="H10" s="11">
        <v>0</v>
      </c>
      <c r="I10" s="11">
        <f>Tabela83[[#This Row],[Colunas8]]*M10</f>
        <v>42.816300000000005</v>
      </c>
      <c r="J10" s="9">
        <v>44958</v>
      </c>
      <c r="L10" s="12"/>
      <c r="M10" s="13">
        <v>0.01</v>
      </c>
      <c r="N10" s="10"/>
      <c r="O10" s="10"/>
    </row>
    <row r="11" spans="1:15" x14ac:dyDescent="0.25">
      <c r="A11">
        <v>5</v>
      </c>
      <c r="B11" t="s">
        <v>3</v>
      </c>
      <c r="C11" s="4" t="s">
        <v>0</v>
      </c>
      <c r="D11" s="5" t="s">
        <v>138</v>
      </c>
      <c r="E11" s="5">
        <v>2</v>
      </c>
      <c r="F11" s="4"/>
      <c r="G11" s="25">
        <v>4125.1099999999997</v>
      </c>
      <c r="H11" s="11">
        <v>0</v>
      </c>
      <c r="I11" s="11">
        <f t="shared" si="0"/>
        <v>577.5154</v>
      </c>
      <c r="J11" s="5" t="s">
        <v>29</v>
      </c>
      <c r="L11" s="12"/>
      <c r="M11" s="13">
        <v>0.14000000000000001</v>
      </c>
      <c r="N11" s="10"/>
      <c r="O11" s="10"/>
    </row>
    <row r="12" spans="1:15" x14ac:dyDescent="0.25">
      <c r="A12">
        <v>6</v>
      </c>
      <c r="B12" t="s">
        <v>90</v>
      </c>
      <c r="C12" s="4" t="s">
        <v>77</v>
      </c>
      <c r="D12" s="5" t="s">
        <v>139</v>
      </c>
      <c r="E12" s="5">
        <v>6</v>
      </c>
      <c r="F12" s="4"/>
      <c r="G12" s="25">
        <v>4802.72</v>
      </c>
      <c r="H12" s="11">
        <v>0</v>
      </c>
      <c r="I12" s="11">
        <f t="shared" si="0"/>
        <v>1296.7344000000001</v>
      </c>
      <c r="J12" s="5" t="s">
        <v>30</v>
      </c>
      <c r="L12" s="12"/>
      <c r="M12" s="13">
        <v>0.27</v>
      </c>
      <c r="N12" s="10"/>
      <c r="O12" s="10"/>
    </row>
    <row r="13" spans="1:15" x14ac:dyDescent="0.25">
      <c r="A13">
        <v>7</v>
      </c>
      <c r="B13" t="s">
        <v>109</v>
      </c>
      <c r="C13" s="4" t="s">
        <v>79</v>
      </c>
      <c r="D13" s="5" t="s">
        <v>137</v>
      </c>
      <c r="E13" s="5">
        <v>3</v>
      </c>
      <c r="F13" s="4"/>
      <c r="G13" s="25">
        <v>6069.7</v>
      </c>
      <c r="H13" s="11">
        <f>Tabela83[[#This Row],[Colunas8]]*L13</f>
        <v>1213.94</v>
      </c>
      <c r="I13" s="11">
        <f t="shared" si="0"/>
        <v>218.50919999999996</v>
      </c>
      <c r="J13" s="9">
        <v>44291</v>
      </c>
      <c r="L13" s="12">
        <v>0.2</v>
      </c>
      <c r="M13" s="13">
        <v>0.03</v>
      </c>
      <c r="N13" s="10"/>
      <c r="O13" s="10"/>
    </row>
    <row r="14" spans="1:15" x14ac:dyDescent="0.25">
      <c r="A14">
        <v>8</v>
      </c>
      <c r="B14" t="s">
        <v>69</v>
      </c>
      <c r="C14" s="4" t="s">
        <v>1</v>
      </c>
      <c r="D14" s="5" t="s">
        <v>140</v>
      </c>
      <c r="E14" s="5">
        <v>6</v>
      </c>
      <c r="F14" s="4" t="s">
        <v>116</v>
      </c>
      <c r="G14" s="25">
        <v>16557.45</v>
      </c>
      <c r="H14" s="11">
        <f>Tabela83[[#This Row],[Colunas8]]*L14</f>
        <v>8278.7250000000004</v>
      </c>
      <c r="I14" s="11">
        <f t="shared" si="0"/>
        <v>8692.661250000001</v>
      </c>
      <c r="J14" s="5" t="s">
        <v>31</v>
      </c>
      <c r="L14" s="12">
        <v>0.5</v>
      </c>
      <c r="M14" s="13">
        <v>0.35</v>
      </c>
      <c r="N14" s="10"/>
      <c r="O14" s="10"/>
    </row>
    <row r="15" spans="1:15" x14ac:dyDescent="0.25">
      <c r="A15">
        <v>9</v>
      </c>
      <c r="B15" t="s">
        <v>129</v>
      </c>
      <c r="C15" s="4" t="s">
        <v>99</v>
      </c>
      <c r="D15" s="5" t="s">
        <v>137</v>
      </c>
      <c r="E15" s="5">
        <v>1</v>
      </c>
      <c r="F15" s="4"/>
      <c r="G15" s="25">
        <v>4281.63</v>
      </c>
      <c r="H15" s="11">
        <v>0</v>
      </c>
      <c r="I15" s="11"/>
      <c r="J15" s="9">
        <v>45180</v>
      </c>
      <c r="L15" s="12"/>
      <c r="M15" s="13"/>
      <c r="N15" s="10"/>
      <c r="O15" s="10"/>
    </row>
    <row r="16" spans="1:15" x14ac:dyDescent="0.25">
      <c r="A16">
        <v>10</v>
      </c>
      <c r="B16" t="s">
        <v>70</v>
      </c>
      <c r="C16" s="4" t="s">
        <v>1</v>
      </c>
      <c r="D16" s="5" t="s">
        <v>140</v>
      </c>
      <c r="E16" s="5">
        <v>5</v>
      </c>
      <c r="F16" s="4" t="s">
        <v>127</v>
      </c>
      <c r="G16" s="25">
        <v>16393.509999999998</v>
      </c>
      <c r="H16" s="11">
        <f>Tabela83[[#This Row],[Colunas8]]*L16</f>
        <v>6557.4039999999995</v>
      </c>
      <c r="I16" s="11">
        <f t="shared" si="0"/>
        <v>5737.7284999999993</v>
      </c>
      <c r="J16" s="5" t="s">
        <v>32</v>
      </c>
      <c r="L16" s="12">
        <v>0.4</v>
      </c>
      <c r="M16" s="13">
        <v>0.25</v>
      </c>
      <c r="N16" s="10"/>
      <c r="O16" s="10"/>
    </row>
    <row r="17" spans="1:16" x14ac:dyDescent="0.25">
      <c r="A17">
        <v>11</v>
      </c>
      <c r="B17" t="s">
        <v>4</v>
      </c>
      <c r="C17" s="4" t="s">
        <v>76</v>
      </c>
      <c r="D17" s="5" t="s">
        <v>138</v>
      </c>
      <c r="E17" s="5">
        <v>9</v>
      </c>
      <c r="F17" s="4" t="s">
        <v>119</v>
      </c>
      <c r="G17" s="25">
        <v>4191.6899999999996</v>
      </c>
      <c r="H17" s="11">
        <v>1584.61</v>
      </c>
      <c r="I17" s="11">
        <f t="shared" si="0"/>
        <v>635.39299999999992</v>
      </c>
      <c r="J17" s="5" t="s">
        <v>33</v>
      </c>
      <c r="L17" s="12"/>
      <c r="M17" s="13">
        <v>0.11</v>
      </c>
      <c r="N17" s="10"/>
      <c r="O17" s="10"/>
    </row>
    <row r="18" spans="1:16" x14ac:dyDescent="0.25">
      <c r="A18">
        <v>12</v>
      </c>
      <c r="B18" t="s">
        <v>5</v>
      </c>
      <c r="C18" s="4" t="s">
        <v>78</v>
      </c>
      <c r="D18" s="5" t="s">
        <v>138</v>
      </c>
      <c r="E18" s="5">
        <v>9</v>
      </c>
      <c r="F18" s="4"/>
      <c r="G18" s="25">
        <v>3323.51</v>
      </c>
      <c r="H18" s="11">
        <v>0</v>
      </c>
      <c r="I18" s="11">
        <f t="shared" si="0"/>
        <v>963.81790000000001</v>
      </c>
      <c r="J18" s="5" t="s">
        <v>34</v>
      </c>
      <c r="L18" s="12"/>
      <c r="M18" s="13">
        <v>0.28999999999999998</v>
      </c>
      <c r="N18" s="10"/>
      <c r="O18" s="10"/>
    </row>
    <row r="19" spans="1:16" x14ac:dyDescent="0.25">
      <c r="A19">
        <v>13</v>
      </c>
      <c r="B19" t="s">
        <v>6</v>
      </c>
      <c r="C19" s="4" t="s">
        <v>79</v>
      </c>
      <c r="D19" s="5" t="s">
        <v>138</v>
      </c>
      <c r="E19" s="5">
        <v>7</v>
      </c>
      <c r="F19" s="4" t="s">
        <v>26</v>
      </c>
      <c r="G19" s="25">
        <v>7630.6</v>
      </c>
      <c r="H19" s="11">
        <v>3169.18</v>
      </c>
      <c r="I19" s="11">
        <f t="shared" si="0"/>
        <v>1835.9626000000003</v>
      </c>
      <c r="J19" s="5" t="s">
        <v>35</v>
      </c>
      <c r="L19" s="12">
        <v>0.4</v>
      </c>
      <c r="M19" s="13">
        <v>0.17</v>
      </c>
      <c r="N19" s="10"/>
      <c r="O19" s="10"/>
    </row>
    <row r="20" spans="1:16" x14ac:dyDescent="0.25">
      <c r="A20">
        <v>14</v>
      </c>
      <c r="B20" t="s">
        <v>126</v>
      </c>
      <c r="C20" s="4" t="s">
        <v>76</v>
      </c>
      <c r="D20" s="5" t="s">
        <v>137</v>
      </c>
      <c r="E20" s="5">
        <v>1</v>
      </c>
      <c r="F20" s="4"/>
      <c r="G20" s="25">
        <v>3172.42</v>
      </c>
      <c r="H20" s="11">
        <v>0</v>
      </c>
      <c r="I20" s="11">
        <f>Tabela83[[#This Row],[Colunas8]]*M20</f>
        <v>31.7242</v>
      </c>
      <c r="J20" s="9">
        <v>44958</v>
      </c>
      <c r="L20" s="12"/>
      <c r="M20" s="13">
        <v>0.01</v>
      </c>
      <c r="N20" s="10"/>
      <c r="O20" s="10"/>
    </row>
    <row r="21" spans="1:16" x14ac:dyDescent="0.25">
      <c r="A21">
        <v>15</v>
      </c>
      <c r="B21" t="s">
        <v>7</v>
      </c>
      <c r="C21" s="4" t="s">
        <v>76</v>
      </c>
      <c r="D21" s="5" t="s">
        <v>138</v>
      </c>
      <c r="E21" s="5">
        <v>4</v>
      </c>
      <c r="F21" s="4"/>
      <c r="G21" s="25">
        <v>3988.25</v>
      </c>
      <c r="H21" s="11">
        <v>0</v>
      </c>
      <c r="I21" s="11">
        <f t="shared" si="0"/>
        <v>478.59</v>
      </c>
      <c r="J21" s="5" t="s">
        <v>36</v>
      </c>
      <c r="L21" s="12"/>
      <c r="M21" s="13">
        <v>0.12</v>
      </c>
      <c r="N21" s="10"/>
      <c r="O21" s="10"/>
    </row>
    <row r="22" spans="1:16" x14ac:dyDescent="0.25">
      <c r="A22">
        <v>16</v>
      </c>
      <c r="B22" t="s">
        <v>134</v>
      </c>
      <c r="C22" s="4" t="s">
        <v>111</v>
      </c>
      <c r="D22" s="5" t="s">
        <v>137</v>
      </c>
      <c r="E22" s="5">
        <v>1</v>
      </c>
      <c r="F22" s="4"/>
      <c r="G22" s="25">
        <v>4281.63</v>
      </c>
      <c r="H22" s="11"/>
      <c r="I22" s="11"/>
      <c r="J22" s="9">
        <v>45352</v>
      </c>
      <c r="L22" s="12"/>
      <c r="M22" s="13"/>
      <c r="N22" s="10"/>
      <c r="O22" s="10"/>
    </row>
    <row r="23" spans="1:16" x14ac:dyDescent="0.25">
      <c r="A23">
        <v>17</v>
      </c>
      <c r="B23" t="s">
        <v>91</v>
      </c>
      <c r="C23" s="4" t="s">
        <v>1</v>
      </c>
      <c r="D23" s="5" t="s">
        <v>141</v>
      </c>
      <c r="E23" s="5">
        <v>6</v>
      </c>
      <c r="F23" s="4" t="s">
        <v>27</v>
      </c>
      <c r="G23" s="25">
        <v>18289.72</v>
      </c>
      <c r="H23" s="11">
        <f>Tabela83[[#This Row],[Colunas8]]*L23</f>
        <v>24691.122000000003</v>
      </c>
      <c r="I23" s="11">
        <f t="shared" si="0"/>
        <v>11604.827340000002</v>
      </c>
      <c r="J23" s="5" t="s">
        <v>37</v>
      </c>
      <c r="L23" s="12">
        <v>1.35</v>
      </c>
      <c r="M23" s="13">
        <v>0.27</v>
      </c>
      <c r="N23" s="10"/>
      <c r="O23" s="10"/>
      <c r="P23" s="10"/>
    </row>
    <row r="24" spans="1:16" x14ac:dyDescent="0.25">
      <c r="A24">
        <v>18</v>
      </c>
      <c r="B24" t="s">
        <v>71</v>
      </c>
      <c r="C24" s="4" t="s">
        <v>1</v>
      </c>
      <c r="D24" s="5" t="s">
        <v>140</v>
      </c>
      <c r="E24" s="5">
        <v>6</v>
      </c>
      <c r="F24" s="4"/>
      <c r="G24" s="25">
        <v>16557.45</v>
      </c>
      <c r="H24" s="11">
        <f>Tabela83[[#This Row],[Colunas8]]*L24</f>
        <v>3311.4900000000002</v>
      </c>
      <c r="I24" s="11">
        <f t="shared" si="0"/>
        <v>5960.6820000000007</v>
      </c>
      <c r="J24" s="5" t="s">
        <v>38</v>
      </c>
      <c r="L24" s="12">
        <v>0.2</v>
      </c>
      <c r="M24" s="13">
        <v>0.3</v>
      </c>
      <c r="N24" s="10"/>
      <c r="O24" s="10"/>
    </row>
    <row r="25" spans="1:16" x14ac:dyDescent="0.25">
      <c r="A25">
        <v>19</v>
      </c>
      <c r="B25" t="s">
        <v>8</v>
      </c>
      <c r="C25" s="4" t="s">
        <v>76</v>
      </c>
      <c r="D25" s="5" t="s">
        <v>140</v>
      </c>
      <c r="E25" s="5">
        <v>1</v>
      </c>
      <c r="F25" s="4"/>
      <c r="G25" s="25">
        <v>7768.09</v>
      </c>
      <c r="H25" s="11">
        <v>0</v>
      </c>
      <c r="I25" s="11">
        <f t="shared" si="0"/>
        <v>2019.7034000000001</v>
      </c>
      <c r="J25" s="5" t="s">
        <v>39</v>
      </c>
      <c r="L25" s="12"/>
      <c r="M25" s="13">
        <v>0.26</v>
      </c>
      <c r="N25" s="10"/>
      <c r="O25" s="10"/>
    </row>
    <row r="26" spans="1:16" x14ac:dyDescent="0.25">
      <c r="A26">
        <v>20</v>
      </c>
      <c r="B26" t="s">
        <v>9</v>
      </c>
      <c r="C26" s="4" t="s">
        <v>1</v>
      </c>
      <c r="D26" s="5" t="s">
        <v>140</v>
      </c>
      <c r="E26" s="5">
        <v>5</v>
      </c>
      <c r="F26" s="4"/>
      <c r="G26" s="25">
        <v>16393.509999999998</v>
      </c>
      <c r="H26" s="11">
        <f>Tabela83[[#This Row],[Colunas8]]*L26</f>
        <v>3278.7019999999998</v>
      </c>
      <c r="I26" s="11">
        <f t="shared" si="0"/>
        <v>5901.6635999999999</v>
      </c>
      <c r="J26" s="5" t="s">
        <v>38</v>
      </c>
      <c r="L26" s="12">
        <v>0.2</v>
      </c>
      <c r="M26" s="13">
        <v>0.3</v>
      </c>
      <c r="N26" s="10"/>
      <c r="O26" s="10"/>
    </row>
    <row r="27" spans="1:16" x14ac:dyDescent="0.25">
      <c r="A27">
        <v>21</v>
      </c>
      <c r="B27" t="s">
        <v>92</v>
      </c>
      <c r="C27" s="4" t="s">
        <v>76</v>
      </c>
      <c r="D27" s="5" t="s">
        <v>140</v>
      </c>
      <c r="E27" s="5">
        <v>1</v>
      </c>
      <c r="F27" s="4"/>
      <c r="G27" s="25">
        <v>7768.09</v>
      </c>
      <c r="H27" s="11">
        <v>0</v>
      </c>
      <c r="I27" s="11">
        <f t="shared" si="0"/>
        <v>2563.4697000000001</v>
      </c>
      <c r="J27" s="5" t="s">
        <v>40</v>
      </c>
      <c r="L27" s="12"/>
      <c r="M27" s="13">
        <v>0.33</v>
      </c>
      <c r="N27" s="10"/>
      <c r="O27" s="10"/>
    </row>
    <row r="28" spans="1:16" x14ac:dyDescent="0.25">
      <c r="A28">
        <v>22</v>
      </c>
      <c r="B28" t="s">
        <v>64</v>
      </c>
      <c r="C28" s="4" t="s">
        <v>80</v>
      </c>
      <c r="D28" s="5" t="s">
        <v>136</v>
      </c>
      <c r="E28" s="5">
        <v>10</v>
      </c>
      <c r="F28" s="4"/>
      <c r="G28" s="25">
        <v>10044.89</v>
      </c>
      <c r="H28" s="11">
        <v>0</v>
      </c>
      <c r="I28" s="11">
        <f t="shared" si="0"/>
        <v>1004.489</v>
      </c>
      <c r="J28" s="9">
        <v>41730</v>
      </c>
      <c r="L28" s="12"/>
      <c r="M28" s="13">
        <v>0.1</v>
      </c>
      <c r="N28" s="10"/>
      <c r="O28" s="10"/>
    </row>
    <row r="29" spans="1:16" x14ac:dyDescent="0.25">
      <c r="A29">
        <v>23</v>
      </c>
      <c r="B29" t="s">
        <v>113</v>
      </c>
      <c r="C29" s="4" t="s">
        <v>81</v>
      </c>
      <c r="D29" s="5" t="s">
        <v>142</v>
      </c>
      <c r="E29" s="5">
        <v>2</v>
      </c>
      <c r="F29" s="4" t="s">
        <v>105</v>
      </c>
      <c r="G29" s="25">
        <v>6808.75</v>
      </c>
      <c r="H29" s="11">
        <v>1584.61</v>
      </c>
      <c r="I29" s="11">
        <f t="shared" si="0"/>
        <v>2014.4064000000001</v>
      </c>
      <c r="J29" s="5" t="s">
        <v>41</v>
      </c>
      <c r="L29" s="12"/>
      <c r="M29" s="13">
        <v>0.24</v>
      </c>
      <c r="N29" s="10"/>
      <c r="O29" s="10"/>
    </row>
    <row r="30" spans="1:16" x14ac:dyDescent="0.25">
      <c r="A30">
        <v>24</v>
      </c>
      <c r="B30" t="s">
        <v>128</v>
      </c>
      <c r="C30" s="4" t="s">
        <v>99</v>
      </c>
      <c r="D30" s="5" t="s">
        <v>137</v>
      </c>
      <c r="E30" s="5">
        <v>1</v>
      </c>
      <c r="F30" s="4"/>
      <c r="G30" s="25">
        <v>4281.63</v>
      </c>
      <c r="H30" s="11">
        <v>0</v>
      </c>
      <c r="I30" s="11">
        <f t="shared" si="0"/>
        <v>0</v>
      </c>
      <c r="J30" s="9">
        <v>45078</v>
      </c>
      <c r="L30" s="12"/>
      <c r="M30" s="13"/>
      <c r="N30" s="10"/>
      <c r="O30" s="10"/>
    </row>
    <row r="31" spans="1:16" x14ac:dyDescent="0.25">
      <c r="A31">
        <v>25</v>
      </c>
      <c r="B31" t="s">
        <v>10</v>
      </c>
      <c r="C31" s="4" t="s">
        <v>82</v>
      </c>
      <c r="D31" s="5" t="s">
        <v>138</v>
      </c>
      <c r="E31" s="5">
        <v>3</v>
      </c>
      <c r="F31" s="4"/>
      <c r="G31" s="25">
        <v>7212.79</v>
      </c>
      <c r="H31" s="11">
        <v>0</v>
      </c>
      <c r="I31" s="11">
        <f t="shared" si="0"/>
        <v>2452.3486000000003</v>
      </c>
      <c r="J31" s="5" t="s">
        <v>42</v>
      </c>
      <c r="L31" s="12"/>
      <c r="M31" s="13">
        <v>0.34</v>
      </c>
      <c r="N31" s="10"/>
      <c r="O31" s="10"/>
    </row>
    <row r="32" spans="1:16" x14ac:dyDescent="0.25">
      <c r="A32">
        <v>26</v>
      </c>
      <c r="B32" t="s">
        <v>103</v>
      </c>
      <c r="C32" s="4" t="s">
        <v>24</v>
      </c>
      <c r="D32" s="5" t="s">
        <v>137</v>
      </c>
      <c r="E32" s="5">
        <v>10</v>
      </c>
      <c r="F32" s="4"/>
      <c r="G32" s="25">
        <v>6812.31</v>
      </c>
      <c r="H32" s="11">
        <v>0</v>
      </c>
      <c r="I32" s="11">
        <f t="shared" si="0"/>
        <v>340.61550000000005</v>
      </c>
      <c r="J32" s="9">
        <v>43222</v>
      </c>
      <c r="L32" s="12"/>
      <c r="M32" s="13">
        <v>0.05</v>
      </c>
      <c r="N32" s="10"/>
      <c r="O32" s="10"/>
    </row>
    <row r="33" spans="1:15" x14ac:dyDescent="0.25">
      <c r="A33">
        <v>27</v>
      </c>
      <c r="B33" t="s">
        <v>93</v>
      </c>
      <c r="C33" s="4" t="s">
        <v>77</v>
      </c>
      <c r="D33" s="5" t="s">
        <v>138</v>
      </c>
      <c r="E33" s="5">
        <v>8</v>
      </c>
      <c r="F33" s="4"/>
      <c r="G33" s="25">
        <v>3290.6</v>
      </c>
      <c r="H33" s="11">
        <v>0</v>
      </c>
      <c r="I33" s="11">
        <f t="shared" si="0"/>
        <v>789.74399999999991</v>
      </c>
      <c r="J33" s="5" t="s">
        <v>43</v>
      </c>
      <c r="L33" s="12"/>
      <c r="M33" s="13">
        <v>0.24</v>
      </c>
      <c r="N33" s="10"/>
      <c r="O33" s="10"/>
    </row>
    <row r="34" spans="1:15" x14ac:dyDescent="0.25">
      <c r="A34">
        <v>28</v>
      </c>
      <c r="B34" t="s">
        <v>11</v>
      </c>
      <c r="C34" s="4" t="s">
        <v>79</v>
      </c>
      <c r="D34" s="5" t="s">
        <v>138</v>
      </c>
      <c r="E34" s="5">
        <v>6</v>
      </c>
      <c r="F34" s="4"/>
      <c r="G34" s="25">
        <v>7555.05</v>
      </c>
      <c r="H34" s="11">
        <f>Tabela83[[#This Row],[Colunas8]]*L34</f>
        <v>1511.0100000000002</v>
      </c>
      <c r="I34" s="11">
        <f t="shared" si="0"/>
        <v>1359.9090000000001</v>
      </c>
      <c r="J34" s="5" t="s">
        <v>44</v>
      </c>
      <c r="L34" s="12">
        <v>0.2</v>
      </c>
      <c r="M34" s="13">
        <v>0.15</v>
      </c>
      <c r="N34" s="10"/>
      <c r="O34" s="10"/>
    </row>
    <row r="35" spans="1:15" x14ac:dyDescent="0.25">
      <c r="A35">
        <v>29</v>
      </c>
      <c r="B35" t="s">
        <v>12</v>
      </c>
      <c r="C35" s="4" t="s">
        <v>1</v>
      </c>
      <c r="D35" s="5" t="s">
        <v>140</v>
      </c>
      <c r="E35" s="5">
        <v>5</v>
      </c>
      <c r="F35" s="4"/>
      <c r="G35" s="26">
        <v>16393.509999999998</v>
      </c>
      <c r="H35" s="11">
        <f>Tabela83[[#This Row],[Colunas8]]*L35</f>
        <v>3278.7019999999998</v>
      </c>
      <c r="I35" s="11">
        <f t="shared" si="0"/>
        <v>5311.4972400000006</v>
      </c>
      <c r="J35" s="5" t="s">
        <v>37</v>
      </c>
      <c r="L35" s="12">
        <v>0.2</v>
      </c>
      <c r="M35" s="13">
        <v>0.27</v>
      </c>
      <c r="N35" s="10"/>
      <c r="O35" s="10"/>
    </row>
    <row r="36" spans="1:15" x14ac:dyDescent="0.25">
      <c r="A36">
        <v>30</v>
      </c>
      <c r="B36" t="s">
        <v>122</v>
      </c>
      <c r="C36" s="4" t="s">
        <v>79</v>
      </c>
      <c r="D36" s="5" t="s">
        <v>137</v>
      </c>
      <c r="E36" s="5">
        <v>1</v>
      </c>
      <c r="F36" s="4"/>
      <c r="G36" s="26">
        <v>5891.2</v>
      </c>
      <c r="H36" s="11">
        <f>Tabela83[[#This Row],[Colunas8]]*L36</f>
        <v>1178.24</v>
      </c>
      <c r="I36" s="11">
        <f>(Tabela83[[#This Row],[Colunas8]]+Tabela83[[#This Row],[Colunas9]])*M36</f>
        <v>70.694400000000002</v>
      </c>
      <c r="J36" s="9">
        <v>44963</v>
      </c>
      <c r="L36" s="12">
        <v>0.2</v>
      </c>
      <c r="M36" s="13">
        <v>0.01</v>
      </c>
      <c r="N36" s="10"/>
      <c r="O36" s="10"/>
    </row>
    <row r="37" spans="1:15" x14ac:dyDescent="0.25">
      <c r="A37">
        <v>31</v>
      </c>
      <c r="B37" t="s">
        <v>104</v>
      </c>
      <c r="C37" s="4" t="s">
        <v>79</v>
      </c>
      <c r="D37" s="5" t="s">
        <v>138</v>
      </c>
      <c r="E37" s="5">
        <v>3</v>
      </c>
      <c r="F37" s="4"/>
      <c r="G37" s="26">
        <v>7332.86</v>
      </c>
      <c r="H37" s="11">
        <f>Tabela83[[#This Row],[Colunas8]]*L37</f>
        <v>1466.5720000000001</v>
      </c>
      <c r="I37" s="11">
        <f t="shared" si="0"/>
        <v>1231.9204800000002</v>
      </c>
      <c r="J37" s="5" t="s">
        <v>45</v>
      </c>
      <c r="L37" s="12">
        <v>0.2</v>
      </c>
      <c r="M37" s="13">
        <v>0.14000000000000001</v>
      </c>
      <c r="N37" s="10"/>
      <c r="O37" s="10"/>
    </row>
    <row r="38" spans="1:15" x14ac:dyDescent="0.25">
      <c r="A38">
        <v>32</v>
      </c>
      <c r="B38" t="s">
        <v>63</v>
      </c>
      <c r="C38" s="4" t="s">
        <v>79</v>
      </c>
      <c r="D38" s="5" t="s">
        <v>138</v>
      </c>
      <c r="E38" s="5">
        <v>9</v>
      </c>
      <c r="F38" s="4"/>
      <c r="G38" s="26">
        <v>7046.73</v>
      </c>
      <c r="H38" s="11">
        <f>Tabela83[[#This Row],[Colunas8]]*L38</f>
        <v>1409.346</v>
      </c>
      <c r="I38" s="11">
        <f t="shared" si="0"/>
        <v>845.60759999999993</v>
      </c>
      <c r="J38" s="9">
        <v>41652</v>
      </c>
      <c r="L38" s="12">
        <v>0.2</v>
      </c>
      <c r="M38" s="13">
        <v>0.1</v>
      </c>
      <c r="N38" s="10"/>
      <c r="O38" s="10"/>
    </row>
    <row r="39" spans="1:15" x14ac:dyDescent="0.25">
      <c r="A39">
        <v>33</v>
      </c>
      <c r="B39" t="s">
        <v>101</v>
      </c>
      <c r="C39" s="4" t="s">
        <v>76</v>
      </c>
      <c r="D39" s="5" t="s">
        <v>137</v>
      </c>
      <c r="E39" s="5">
        <v>9</v>
      </c>
      <c r="F39" s="4"/>
      <c r="G39" s="26">
        <v>3435.28</v>
      </c>
      <c r="H39" s="11">
        <v>0</v>
      </c>
      <c r="I39" s="11">
        <f t="shared" si="0"/>
        <v>206.11680000000001</v>
      </c>
      <c r="J39" s="9">
        <v>43045</v>
      </c>
      <c r="L39" s="12"/>
      <c r="M39" s="13">
        <v>0.06</v>
      </c>
      <c r="N39" s="10"/>
      <c r="O39" s="10"/>
    </row>
    <row r="40" spans="1:15" x14ac:dyDescent="0.25">
      <c r="A40">
        <v>34</v>
      </c>
      <c r="B40" t="s">
        <v>94</v>
      </c>
      <c r="C40" s="4" t="s">
        <v>76</v>
      </c>
      <c r="D40" s="5" t="s">
        <v>143</v>
      </c>
      <c r="E40" s="5">
        <v>8</v>
      </c>
      <c r="F40" s="4"/>
      <c r="G40" s="26">
        <v>4584.3900000000003</v>
      </c>
      <c r="H40" s="11">
        <v>0</v>
      </c>
      <c r="I40" s="11">
        <f t="shared" ref="I40:I63" si="1">(G40+H40)*M40</f>
        <v>641.81460000000015</v>
      </c>
      <c r="J40" s="5" t="s">
        <v>46</v>
      </c>
      <c r="L40" s="12"/>
      <c r="M40" s="13">
        <v>0.14000000000000001</v>
      </c>
      <c r="N40" s="10"/>
      <c r="O40" s="10"/>
    </row>
    <row r="41" spans="1:15" x14ac:dyDescent="0.25">
      <c r="A41">
        <v>35</v>
      </c>
      <c r="B41" t="s">
        <v>13</v>
      </c>
      <c r="C41" s="4" t="s">
        <v>1</v>
      </c>
      <c r="D41" s="5" t="s">
        <v>140</v>
      </c>
      <c r="E41" s="5">
        <v>7</v>
      </c>
      <c r="F41" s="4"/>
      <c r="G41" s="26">
        <v>16723.02</v>
      </c>
      <c r="H41" s="11">
        <f>Tabela83[[#This Row],[Colunas8]]*L41</f>
        <v>3344.6040000000003</v>
      </c>
      <c r="I41" s="11">
        <f t="shared" si="1"/>
        <v>5819.61096</v>
      </c>
      <c r="J41" s="5" t="s">
        <v>47</v>
      </c>
      <c r="L41" s="12">
        <v>0.2</v>
      </c>
      <c r="M41" s="13">
        <v>0.28999999999999998</v>
      </c>
      <c r="N41" s="10"/>
      <c r="O41" s="10"/>
    </row>
    <row r="42" spans="1:15" x14ac:dyDescent="0.25">
      <c r="A42">
        <v>36</v>
      </c>
      <c r="B42" t="s">
        <v>95</v>
      </c>
      <c r="C42" s="4" t="s">
        <v>83</v>
      </c>
      <c r="D42" s="5" t="s">
        <v>138</v>
      </c>
      <c r="E42" s="5">
        <v>9</v>
      </c>
      <c r="F42" s="4"/>
      <c r="G42" s="26">
        <v>3466.87</v>
      </c>
      <c r="H42" s="11">
        <v>0</v>
      </c>
      <c r="I42" s="11">
        <f t="shared" si="1"/>
        <v>485.36180000000002</v>
      </c>
      <c r="J42" s="5" t="s">
        <v>48</v>
      </c>
      <c r="L42" s="12"/>
      <c r="M42" s="13">
        <v>0.14000000000000001</v>
      </c>
      <c r="N42" s="10"/>
      <c r="O42" s="10"/>
    </row>
    <row r="43" spans="1:15" x14ac:dyDescent="0.25">
      <c r="A43">
        <v>37</v>
      </c>
      <c r="B43" t="s">
        <v>123</v>
      </c>
      <c r="C43" s="4" t="s">
        <v>111</v>
      </c>
      <c r="D43" s="5" t="s">
        <v>137</v>
      </c>
      <c r="E43" s="5">
        <v>1</v>
      </c>
      <c r="F43" s="4"/>
      <c r="G43" s="26">
        <v>4281.63</v>
      </c>
      <c r="H43" s="11">
        <v>0</v>
      </c>
      <c r="I43" s="11">
        <f>Tabela83[[#This Row],[Colunas8]]*M43</f>
        <v>42.816300000000005</v>
      </c>
      <c r="J43" s="9">
        <v>44958</v>
      </c>
      <c r="L43" s="12"/>
      <c r="M43" s="13">
        <v>0.01</v>
      </c>
      <c r="N43" s="10"/>
      <c r="O43" s="10"/>
    </row>
    <row r="44" spans="1:15" x14ac:dyDescent="0.25">
      <c r="A44">
        <v>38</v>
      </c>
      <c r="B44" t="s">
        <v>96</v>
      </c>
      <c r="C44" s="4" t="s">
        <v>76</v>
      </c>
      <c r="D44" s="5" t="s">
        <v>144</v>
      </c>
      <c r="E44" s="5">
        <v>7</v>
      </c>
      <c r="F44" s="4"/>
      <c r="G44" s="26">
        <v>5538.44</v>
      </c>
      <c r="H44" s="11"/>
      <c r="I44" s="11">
        <f t="shared" si="1"/>
        <v>1329.2255999999998</v>
      </c>
      <c r="J44" s="5" t="s">
        <v>49</v>
      </c>
      <c r="L44" s="12"/>
      <c r="M44" s="13">
        <v>0.24</v>
      </c>
      <c r="N44" s="10"/>
      <c r="O44" s="10"/>
    </row>
    <row r="45" spans="1:15" x14ac:dyDescent="0.25">
      <c r="A45">
        <v>39</v>
      </c>
      <c r="B45" t="s">
        <v>14</v>
      </c>
      <c r="C45" s="4" t="s">
        <v>80</v>
      </c>
      <c r="D45" s="5" t="s">
        <v>143</v>
      </c>
      <c r="E45" s="5">
        <v>1</v>
      </c>
      <c r="F45" s="4"/>
      <c r="G45" s="26">
        <v>11206.77</v>
      </c>
      <c r="H45" s="11">
        <v>0</v>
      </c>
      <c r="I45" s="11">
        <f t="shared" si="1"/>
        <v>1905.1509000000003</v>
      </c>
      <c r="J45" s="5" t="s">
        <v>35</v>
      </c>
      <c r="L45" s="12"/>
      <c r="M45" s="13">
        <v>0.17</v>
      </c>
      <c r="N45" s="10"/>
      <c r="O45" s="10"/>
    </row>
    <row r="46" spans="1:15" x14ac:dyDescent="0.25">
      <c r="A46">
        <v>40</v>
      </c>
      <c r="B46" t="s">
        <v>15</v>
      </c>
      <c r="C46" s="4" t="s">
        <v>84</v>
      </c>
      <c r="D46" s="5" t="s">
        <v>144</v>
      </c>
      <c r="E46" s="5">
        <v>9</v>
      </c>
      <c r="F46" s="4" t="s">
        <v>108</v>
      </c>
      <c r="G46" s="26">
        <v>7979.45</v>
      </c>
      <c r="H46" s="11">
        <v>7233.96</v>
      </c>
      <c r="I46" s="11">
        <f t="shared" si="1"/>
        <v>4107.6207000000004</v>
      </c>
      <c r="J46" s="5" t="s">
        <v>50</v>
      </c>
      <c r="L46" s="12"/>
      <c r="M46" s="13">
        <v>0.27</v>
      </c>
      <c r="N46" s="10"/>
      <c r="O46" s="10"/>
    </row>
    <row r="47" spans="1:15" x14ac:dyDescent="0.25">
      <c r="A47">
        <v>41</v>
      </c>
      <c r="B47" t="s">
        <v>16</v>
      </c>
      <c r="C47" s="4" t="s">
        <v>79</v>
      </c>
      <c r="D47" s="5" t="s">
        <v>138</v>
      </c>
      <c r="E47" s="5">
        <v>8</v>
      </c>
      <c r="F47" s="4"/>
      <c r="G47" s="26">
        <v>7706.91</v>
      </c>
      <c r="H47" s="11">
        <f>Tabela83[[#This Row],[Colunas8]]*L47</f>
        <v>1541.3820000000001</v>
      </c>
      <c r="I47" s="11">
        <f t="shared" si="1"/>
        <v>1572.20964</v>
      </c>
      <c r="J47" s="5" t="s">
        <v>51</v>
      </c>
      <c r="L47" s="12">
        <v>0.2</v>
      </c>
      <c r="M47" s="13">
        <v>0.17</v>
      </c>
      <c r="N47" s="10"/>
      <c r="O47" s="10"/>
    </row>
    <row r="48" spans="1:15" x14ac:dyDescent="0.25">
      <c r="A48">
        <v>42</v>
      </c>
      <c r="B48" t="s">
        <v>130</v>
      </c>
      <c r="C48" s="4" t="s">
        <v>76</v>
      </c>
      <c r="D48" s="5" t="s">
        <v>137</v>
      </c>
      <c r="E48" s="5">
        <v>1</v>
      </c>
      <c r="F48" s="4"/>
      <c r="G48" s="26">
        <v>3172.43</v>
      </c>
      <c r="H48" s="11">
        <v>0</v>
      </c>
      <c r="I48" s="11">
        <f>Tabela83[[#This Row],[Colunas8]]*M48</f>
        <v>31.724299999999999</v>
      </c>
      <c r="J48" s="9">
        <v>44958</v>
      </c>
      <c r="L48" s="12"/>
      <c r="M48" s="13">
        <v>0.01</v>
      </c>
      <c r="N48" s="10"/>
      <c r="O48" s="10"/>
    </row>
    <row r="49" spans="1:15" x14ac:dyDescent="0.25">
      <c r="A49">
        <v>43</v>
      </c>
      <c r="B49" t="s">
        <v>115</v>
      </c>
      <c r="C49" s="4" t="s">
        <v>85</v>
      </c>
      <c r="D49" s="5" t="s">
        <v>142</v>
      </c>
      <c r="E49" s="5">
        <v>7</v>
      </c>
      <c r="F49" s="4"/>
      <c r="G49" s="26">
        <v>8157.7</v>
      </c>
      <c r="H49" s="11">
        <v>0</v>
      </c>
      <c r="I49" s="11">
        <f t="shared" si="1"/>
        <v>2528.8869999999997</v>
      </c>
      <c r="J49" s="5" t="s">
        <v>52</v>
      </c>
      <c r="L49" s="12"/>
      <c r="M49" s="13">
        <v>0.31</v>
      </c>
      <c r="N49" s="10"/>
      <c r="O49" s="10"/>
    </row>
    <row r="50" spans="1:15" x14ac:dyDescent="0.25">
      <c r="A50">
        <v>44</v>
      </c>
      <c r="B50" t="s">
        <v>97</v>
      </c>
      <c r="C50" s="4" t="s">
        <v>79</v>
      </c>
      <c r="D50" s="5" t="s">
        <v>138</v>
      </c>
      <c r="E50" s="5">
        <v>5</v>
      </c>
      <c r="F50" s="4"/>
      <c r="G50" s="26">
        <v>7480.25</v>
      </c>
      <c r="H50" s="11">
        <f>Tabela83[[#This Row],[Colunas8]]*L50</f>
        <v>1496.0500000000002</v>
      </c>
      <c r="I50" s="11">
        <f t="shared" si="1"/>
        <v>1256.682</v>
      </c>
      <c r="J50" s="5" t="s">
        <v>53</v>
      </c>
      <c r="L50" s="12">
        <v>0.2</v>
      </c>
      <c r="M50" s="13">
        <v>0.14000000000000001</v>
      </c>
      <c r="N50" s="10"/>
      <c r="O50" s="10"/>
    </row>
    <row r="51" spans="1:15" x14ac:dyDescent="0.25">
      <c r="A51">
        <v>45</v>
      </c>
      <c r="B51" t="s">
        <v>17</v>
      </c>
      <c r="C51" s="4" t="s">
        <v>86</v>
      </c>
      <c r="D51" s="5" t="s">
        <v>138</v>
      </c>
      <c r="E51" s="5">
        <v>6</v>
      </c>
      <c r="F51" s="4"/>
      <c r="G51" s="26">
        <v>5746.03</v>
      </c>
      <c r="H51" s="11">
        <v>0</v>
      </c>
      <c r="I51" s="11">
        <f t="shared" si="1"/>
        <v>804.44420000000002</v>
      </c>
      <c r="J51" s="5" t="s">
        <v>54</v>
      </c>
      <c r="L51" s="12"/>
      <c r="M51" s="13">
        <v>0.14000000000000001</v>
      </c>
      <c r="N51" s="10"/>
      <c r="O51" s="10"/>
    </row>
    <row r="52" spans="1:15" x14ac:dyDescent="0.25">
      <c r="A52">
        <v>46</v>
      </c>
      <c r="B52" t="s">
        <v>18</v>
      </c>
      <c r="C52" s="4" t="s">
        <v>79</v>
      </c>
      <c r="D52" s="5" t="s">
        <v>138</v>
      </c>
      <c r="E52" s="5">
        <v>4</v>
      </c>
      <c r="F52" s="4" t="s">
        <v>114</v>
      </c>
      <c r="G52" s="26">
        <v>7406.19</v>
      </c>
      <c r="H52" s="11">
        <f>Tabela83[[#This Row],[Colunas8]]*L52</f>
        <v>2962.4760000000001</v>
      </c>
      <c r="I52" s="11">
        <f t="shared" si="1"/>
        <v>1555.2998999999998</v>
      </c>
      <c r="J52" s="5" t="s">
        <v>44</v>
      </c>
      <c r="L52" s="12">
        <v>0.4</v>
      </c>
      <c r="M52" s="13">
        <v>0.15</v>
      </c>
      <c r="N52" s="10"/>
      <c r="O52" s="10"/>
    </row>
    <row r="53" spans="1:15" x14ac:dyDescent="0.25">
      <c r="A53">
        <v>47</v>
      </c>
      <c r="B53" t="s">
        <v>19</v>
      </c>
      <c r="C53" s="4" t="s">
        <v>87</v>
      </c>
      <c r="D53" s="5" t="s">
        <v>138</v>
      </c>
      <c r="E53" s="5">
        <v>3</v>
      </c>
      <c r="F53" s="4" t="s">
        <v>133</v>
      </c>
      <c r="G53" s="26">
        <v>7678.02</v>
      </c>
      <c r="H53" s="11">
        <v>1584.61</v>
      </c>
      <c r="I53" s="11">
        <f t="shared" si="1"/>
        <v>1018.8893000000002</v>
      </c>
      <c r="J53" s="5" t="s">
        <v>55</v>
      </c>
      <c r="L53" s="12"/>
      <c r="M53" s="13">
        <v>0.11</v>
      </c>
      <c r="N53" s="10"/>
      <c r="O53" s="10"/>
    </row>
    <row r="54" spans="1:15" x14ac:dyDescent="0.25">
      <c r="A54">
        <v>48</v>
      </c>
      <c r="B54" t="s">
        <v>100</v>
      </c>
      <c r="C54" s="4" t="s">
        <v>76</v>
      </c>
      <c r="D54" s="5" t="s">
        <v>137</v>
      </c>
      <c r="E54" s="5">
        <v>9</v>
      </c>
      <c r="F54" s="4"/>
      <c r="G54" s="26">
        <v>3435.28</v>
      </c>
      <c r="H54" s="11">
        <v>0</v>
      </c>
      <c r="I54" s="11">
        <f t="shared" si="1"/>
        <v>206.11680000000001</v>
      </c>
      <c r="J54" s="9">
        <v>42919</v>
      </c>
      <c r="L54" s="12"/>
      <c r="M54" s="13">
        <v>0.06</v>
      </c>
      <c r="N54" s="10"/>
      <c r="O54" s="10"/>
    </row>
    <row r="55" spans="1:15" x14ac:dyDescent="0.25">
      <c r="A55">
        <v>49</v>
      </c>
      <c r="B55" t="s">
        <v>107</v>
      </c>
      <c r="C55" s="4" t="s">
        <v>1</v>
      </c>
      <c r="D55" s="5" t="s">
        <v>140</v>
      </c>
      <c r="E55" s="5">
        <v>6</v>
      </c>
      <c r="F55" s="4"/>
      <c r="G55" s="26">
        <v>16557.45</v>
      </c>
      <c r="H55" s="11">
        <f>Tabela83[[#This Row],[Colunas8]]*L55</f>
        <v>3311.4900000000002</v>
      </c>
      <c r="I55" s="11">
        <f t="shared" si="1"/>
        <v>6159.3714000000009</v>
      </c>
      <c r="J55" s="5" t="s">
        <v>56</v>
      </c>
      <c r="L55" s="12">
        <v>0.2</v>
      </c>
      <c r="M55" s="13">
        <v>0.31</v>
      </c>
      <c r="N55" s="10"/>
      <c r="O55" s="10"/>
    </row>
    <row r="56" spans="1:15" x14ac:dyDescent="0.25">
      <c r="A56">
        <v>50</v>
      </c>
      <c r="B56" t="s">
        <v>98</v>
      </c>
      <c r="C56" s="4" t="s">
        <v>83</v>
      </c>
      <c r="D56" s="5" t="s">
        <v>138</v>
      </c>
      <c r="E56" s="5">
        <v>10</v>
      </c>
      <c r="F56" s="4"/>
      <c r="G56" s="26">
        <v>3501.54</v>
      </c>
      <c r="H56" s="11">
        <v>0</v>
      </c>
      <c r="I56" s="11">
        <f t="shared" si="1"/>
        <v>595.26179999999999</v>
      </c>
      <c r="J56" s="5" t="s">
        <v>57</v>
      </c>
      <c r="L56" s="12"/>
      <c r="M56" s="13">
        <v>0.17</v>
      </c>
      <c r="N56" s="10"/>
      <c r="O56" s="10"/>
    </row>
    <row r="57" spans="1:15" x14ac:dyDescent="0.25">
      <c r="A57">
        <v>51</v>
      </c>
      <c r="B57" t="s">
        <v>110</v>
      </c>
      <c r="C57" s="4" t="s">
        <v>111</v>
      </c>
      <c r="D57" s="5" t="s">
        <v>137</v>
      </c>
      <c r="E57" s="5">
        <v>4</v>
      </c>
      <c r="F57" s="4"/>
      <c r="G57" s="26">
        <v>4411.37</v>
      </c>
      <c r="H57" s="11">
        <v>0</v>
      </c>
      <c r="I57" s="11">
        <f t="shared" si="1"/>
        <v>132.34109999999998</v>
      </c>
      <c r="J57" s="9">
        <v>44291</v>
      </c>
      <c r="L57" s="12"/>
      <c r="M57" s="13">
        <v>0.03</v>
      </c>
      <c r="N57" s="10"/>
      <c r="O57" s="10"/>
    </row>
    <row r="58" spans="1:15" x14ac:dyDescent="0.25">
      <c r="A58">
        <v>52</v>
      </c>
      <c r="B58" t="s">
        <v>124</v>
      </c>
      <c r="C58" s="4" t="s">
        <v>111</v>
      </c>
      <c r="D58" s="5" t="s">
        <v>137</v>
      </c>
      <c r="E58" s="5">
        <v>1</v>
      </c>
      <c r="F58" s="4"/>
      <c r="G58" s="26">
        <v>4281.63</v>
      </c>
      <c r="H58" s="11">
        <v>0</v>
      </c>
      <c r="I58" s="11">
        <f>Tabela83[[#This Row],[Colunas8]]*M58</f>
        <v>42.816300000000005</v>
      </c>
      <c r="J58" s="9">
        <v>44958</v>
      </c>
      <c r="L58" s="12"/>
      <c r="M58" s="13">
        <v>0.01</v>
      </c>
      <c r="N58" s="10"/>
      <c r="O58" s="10"/>
    </row>
    <row r="59" spans="1:15" x14ac:dyDescent="0.25">
      <c r="A59">
        <v>53</v>
      </c>
      <c r="B59" t="s">
        <v>20</v>
      </c>
      <c r="C59" s="4" t="s">
        <v>88</v>
      </c>
      <c r="D59" s="5" t="s">
        <v>140</v>
      </c>
      <c r="E59" s="5">
        <v>3</v>
      </c>
      <c r="F59" s="4" t="s">
        <v>117</v>
      </c>
      <c r="G59" s="26">
        <v>14715.31</v>
      </c>
      <c r="H59" s="11">
        <f>Tabela83[[#This Row],[Colunas8]]*L59</f>
        <v>5886.1239999999998</v>
      </c>
      <c r="I59" s="11">
        <f t="shared" si="1"/>
        <v>7210.5019000000002</v>
      </c>
      <c r="J59" s="5" t="s">
        <v>58</v>
      </c>
      <c r="L59" s="12">
        <v>0.4</v>
      </c>
      <c r="M59" s="13">
        <v>0.35</v>
      </c>
      <c r="N59" s="10"/>
      <c r="O59" s="10"/>
    </row>
    <row r="60" spans="1:15" x14ac:dyDescent="0.25">
      <c r="A60">
        <v>54</v>
      </c>
      <c r="B60" t="s">
        <v>21</v>
      </c>
      <c r="C60" s="4" t="s">
        <v>76</v>
      </c>
      <c r="D60" s="5" t="s">
        <v>139</v>
      </c>
      <c r="E60" s="5">
        <v>7</v>
      </c>
      <c r="F60" s="4"/>
      <c r="G60" s="26">
        <v>6117.89</v>
      </c>
      <c r="H60" s="11">
        <v>0</v>
      </c>
      <c r="I60" s="11">
        <f t="shared" si="1"/>
        <v>1957.7248000000002</v>
      </c>
      <c r="J60" s="5" t="s">
        <v>59</v>
      </c>
      <c r="L60" s="12"/>
      <c r="M60" s="13">
        <v>0.32</v>
      </c>
      <c r="N60" s="10"/>
      <c r="O60" s="10"/>
    </row>
    <row r="61" spans="1:15" x14ac:dyDescent="0.25">
      <c r="A61">
        <v>55</v>
      </c>
      <c r="B61" t="s">
        <v>106</v>
      </c>
      <c r="C61" s="4" t="s">
        <v>88</v>
      </c>
      <c r="D61" s="5" t="s">
        <v>137</v>
      </c>
      <c r="E61" s="5">
        <v>10</v>
      </c>
      <c r="F61" s="4"/>
      <c r="G61" s="26">
        <v>6443.11</v>
      </c>
      <c r="H61" s="11">
        <v>0</v>
      </c>
      <c r="I61" s="11">
        <f t="shared" si="1"/>
        <v>257.7244</v>
      </c>
      <c r="J61" s="9">
        <v>43661</v>
      </c>
      <c r="L61" s="12"/>
      <c r="M61" s="13">
        <v>0.04</v>
      </c>
      <c r="N61" s="10"/>
      <c r="O61" s="10"/>
    </row>
    <row r="62" spans="1:15" x14ac:dyDescent="0.25">
      <c r="A62">
        <v>56</v>
      </c>
      <c r="B62" t="s">
        <v>125</v>
      </c>
      <c r="C62" s="4" t="s">
        <v>111</v>
      </c>
      <c r="D62" s="5" t="s">
        <v>137</v>
      </c>
      <c r="E62" s="5">
        <v>1</v>
      </c>
      <c r="F62" s="4"/>
      <c r="G62" s="26">
        <v>4281.63</v>
      </c>
      <c r="H62" s="11">
        <v>0</v>
      </c>
      <c r="I62" s="11">
        <f>Tabela83[[#This Row],[Colunas8]]*M62</f>
        <v>42.816300000000005</v>
      </c>
      <c r="J62" s="9">
        <v>44958</v>
      </c>
      <c r="L62" s="12"/>
      <c r="M62" s="13">
        <v>0.01</v>
      </c>
      <c r="N62" s="10"/>
      <c r="O62" s="10"/>
    </row>
    <row r="63" spans="1:15" x14ac:dyDescent="0.25">
      <c r="A63">
        <v>57</v>
      </c>
      <c r="B63" t="s">
        <v>22</v>
      </c>
      <c r="C63" s="4" t="s">
        <v>80</v>
      </c>
      <c r="D63" s="5" t="s">
        <v>143</v>
      </c>
      <c r="E63" s="5">
        <v>3</v>
      </c>
      <c r="F63" s="4" t="s">
        <v>120</v>
      </c>
      <c r="G63" s="26">
        <v>11432.03</v>
      </c>
      <c r="H63" s="11">
        <f>Tabela83[[#This Row],[Colunas8]]*L63</f>
        <v>4572.8120000000008</v>
      </c>
      <c r="I63" s="11">
        <f t="shared" si="1"/>
        <v>2400.7262999999998</v>
      </c>
      <c r="J63" s="5" t="s">
        <v>60</v>
      </c>
      <c r="L63" s="12">
        <v>0.4</v>
      </c>
      <c r="M63" s="13">
        <v>0.15</v>
      </c>
      <c r="N63" s="10"/>
      <c r="O63" s="10"/>
    </row>
    <row r="64" spans="1:15" ht="6.75" customHeight="1" x14ac:dyDescent="0.25">
      <c r="B64" s="3"/>
      <c r="E64" s="2"/>
    </row>
    <row r="65" spans="2:15" x14ac:dyDescent="0.25">
      <c r="B65" s="3" t="s">
        <v>62</v>
      </c>
      <c r="E65" s="2"/>
    </row>
    <row r="66" spans="2:15" x14ac:dyDescent="0.25">
      <c r="B66" s="15" t="s">
        <v>72</v>
      </c>
      <c r="C66" s="15"/>
      <c r="D66" s="15"/>
      <c r="E66" s="15"/>
      <c r="F66" s="15"/>
      <c r="G66" s="15"/>
      <c r="H66" s="15"/>
      <c r="I66" s="15"/>
      <c r="J66" s="15"/>
      <c r="O66" s="10"/>
    </row>
    <row r="67" spans="2:15" x14ac:dyDescent="0.25">
      <c r="B67" s="15" t="s">
        <v>73</v>
      </c>
      <c r="C67" s="15"/>
      <c r="D67" s="15"/>
      <c r="E67" s="15"/>
      <c r="F67" s="15"/>
      <c r="G67" s="15"/>
      <c r="H67" s="15"/>
      <c r="I67" s="15"/>
      <c r="J67" s="15"/>
    </row>
    <row r="68" spans="2:15" x14ac:dyDescent="0.25">
      <c r="B68" s="15" t="s">
        <v>65</v>
      </c>
      <c r="C68" s="15"/>
      <c r="D68" s="15"/>
      <c r="E68" s="15"/>
      <c r="F68" s="15"/>
      <c r="G68" s="15"/>
      <c r="H68" s="15"/>
      <c r="I68" s="15"/>
      <c r="J68" s="15"/>
    </row>
    <row r="69" spans="2:15" x14ac:dyDescent="0.25">
      <c r="B69" s="15" t="s">
        <v>66</v>
      </c>
      <c r="C69" s="15"/>
      <c r="D69" s="15"/>
      <c r="E69" s="15"/>
      <c r="F69" s="15"/>
      <c r="G69" s="15"/>
      <c r="H69" s="15"/>
      <c r="I69" s="15"/>
      <c r="J69" s="15"/>
    </row>
    <row r="70" spans="2:15" ht="15.75" customHeight="1" x14ac:dyDescent="0.25">
      <c r="B70" s="15" t="s">
        <v>89</v>
      </c>
      <c r="C70" s="15"/>
      <c r="D70" s="15"/>
      <c r="E70" s="15"/>
      <c r="F70" s="15"/>
      <c r="G70" s="15"/>
      <c r="H70" s="15"/>
      <c r="I70" s="15"/>
      <c r="J70" s="15"/>
    </row>
    <row r="71" spans="2:15" ht="15.75" x14ac:dyDescent="0.3">
      <c r="B71" s="8"/>
      <c r="C71" s="6"/>
      <c r="D71" s="7"/>
      <c r="E71" s="2"/>
    </row>
  </sheetData>
  <sortState xmlns:xlrd2="http://schemas.microsoft.com/office/spreadsheetml/2017/richdata2" ref="B5:I68">
    <sortCondition ref="B5:B68"/>
  </sortState>
  <mergeCells count="15">
    <mergeCell ref="B1:J1"/>
    <mergeCell ref="B70:J70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6:J66"/>
    <mergeCell ref="B67:J67"/>
    <mergeCell ref="B68:J68"/>
    <mergeCell ref="B69:J69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2024-05-09T18:10:43Z</dcterms:modified>
</cp:coreProperties>
</file>