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3 - 13º SALÁRIO\"/>
    </mc:Choice>
  </mc:AlternateContent>
  <xr:revisionPtr revIDLastSave="0" documentId="13_ncr:1_{05503946-68AE-4CD4-97B6-7A6A16212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9" i="6" l="1"/>
  <c r="L34" i="6"/>
  <c r="L33" i="6"/>
  <c r="L31" i="6"/>
  <c r="L26" i="6"/>
  <c r="C22" i="6"/>
  <c r="K7" i="6"/>
  <c r="G34" i="6" l="1"/>
  <c r="J34" i="6" s="1"/>
  <c r="K34" i="6" s="1"/>
  <c r="G33" i="6" l="1"/>
  <c r="J33" i="6" s="1"/>
  <c r="K33" i="6" s="1"/>
  <c r="G21" i="6"/>
  <c r="J21" i="6" s="1"/>
  <c r="K21" i="6" s="1"/>
  <c r="L21" i="6" s="1"/>
  <c r="G29" i="6" l="1"/>
  <c r="J29" i="6" s="1"/>
  <c r="K29" i="6" s="1"/>
  <c r="L29" i="6" s="1"/>
  <c r="G28" i="6"/>
  <c r="G19" i="6"/>
  <c r="J19" i="6" s="1"/>
  <c r="G63" i="6"/>
  <c r="G59" i="6"/>
  <c r="G49" i="6"/>
  <c r="G44" i="6"/>
  <c r="G37" i="6"/>
  <c r="J37" i="6" s="1"/>
  <c r="K37" i="6" s="1"/>
  <c r="L37" i="6" s="1"/>
  <c r="G10" i="6"/>
  <c r="J63" i="6" l="1"/>
  <c r="K63" i="6" s="1"/>
  <c r="L63" i="6" s="1"/>
  <c r="J59" i="6"/>
  <c r="K59" i="6" s="1"/>
  <c r="L59" i="6" s="1"/>
  <c r="J49" i="6"/>
  <c r="K49" i="6" s="1"/>
  <c r="L49" i="6"/>
  <c r="J44" i="6"/>
  <c r="K44" i="6" s="1"/>
  <c r="L44" i="6" s="1"/>
  <c r="J28" i="6"/>
  <c r="K28" i="6" s="1"/>
  <c r="L28" i="6" s="1"/>
  <c r="K19" i="6"/>
  <c r="L19" i="6" s="1"/>
  <c r="J10" i="6"/>
  <c r="K10" i="6" s="1"/>
  <c r="L10" i="6" s="1"/>
  <c r="G58" i="6"/>
  <c r="G64" i="6" l="1"/>
  <c r="G46" i="6"/>
  <c r="J58" i="6"/>
  <c r="K58" i="6" s="1"/>
  <c r="L58" i="6" s="1"/>
  <c r="G13" i="6"/>
  <c r="G9" i="6"/>
  <c r="J9" i="6" s="1"/>
  <c r="K9" i="6" s="1"/>
  <c r="L9" i="6" s="1"/>
  <c r="J13" i="6" l="1"/>
  <c r="K13" i="6" s="1"/>
  <c r="L13" i="6" s="1"/>
  <c r="G56" i="6" l="1"/>
  <c r="G48" i="6"/>
  <c r="G47" i="6"/>
  <c r="G45" i="6"/>
  <c r="G36" i="6"/>
  <c r="G50" i="6"/>
  <c r="G52" i="6"/>
  <c r="G53" i="6"/>
  <c r="G54" i="6"/>
  <c r="G55" i="6"/>
  <c r="G57" i="6"/>
  <c r="G60" i="6"/>
  <c r="G61" i="6"/>
  <c r="G62" i="6"/>
  <c r="G43" i="6"/>
  <c r="G42" i="6"/>
  <c r="G30" i="6"/>
  <c r="G31" i="6"/>
  <c r="G32" i="6"/>
  <c r="G35" i="6"/>
  <c r="G38" i="6"/>
  <c r="G39" i="6"/>
  <c r="G40" i="6"/>
  <c r="G41" i="6"/>
  <c r="G8" i="6"/>
  <c r="G11" i="6"/>
  <c r="G12" i="6"/>
  <c r="G15" i="6"/>
  <c r="G16" i="6"/>
  <c r="G17" i="6"/>
  <c r="G18" i="6"/>
  <c r="G20" i="6"/>
  <c r="G22" i="6"/>
  <c r="G23" i="6"/>
  <c r="G24" i="6"/>
  <c r="G25" i="6"/>
  <c r="G26" i="6"/>
  <c r="G27" i="6"/>
  <c r="G7" i="6"/>
  <c r="G51" i="6" l="1"/>
  <c r="G14" i="6"/>
  <c r="J62" i="6" l="1"/>
  <c r="K62" i="6" s="1"/>
  <c r="L62" i="6" s="1"/>
  <c r="J31" i="6" l="1"/>
  <c r="K31" i="6" s="1"/>
  <c r="J8" i="6" l="1"/>
  <c r="K8" i="6" s="1"/>
  <c r="L8" i="6" s="1"/>
  <c r="J40" i="6" l="1"/>
  <c r="K40" i="6" s="1"/>
  <c r="L40" i="6" s="1"/>
  <c r="J55" i="6" l="1"/>
  <c r="K55" i="6" s="1"/>
  <c r="L55" i="6" s="1"/>
  <c r="J15" i="6" l="1"/>
  <c r="K15" i="6" s="1"/>
  <c r="L15" i="6" s="1"/>
  <c r="J12" i="6" l="1"/>
  <c r="K12" i="6" s="1"/>
  <c r="L12" i="6" s="1"/>
  <c r="J64" i="6"/>
  <c r="K64" i="6" s="1"/>
  <c r="L64" i="6" s="1"/>
  <c r="J57" i="6"/>
  <c r="K57" i="6" s="1"/>
  <c r="L57" i="6" s="1"/>
  <c r="J54" i="6"/>
  <c r="K54" i="6" s="1"/>
  <c r="L54" i="6" s="1"/>
  <c r="J53" i="6"/>
  <c r="K53" i="6" s="1"/>
  <c r="L53" i="6" s="1"/>
  <c r="J52" i="6"/>
  <c r="K52" i="6" s="1"/>
  <c r="L52" i="6" s="1"/>
  <c r="J48" i="6"/>
  <c r="K48" i="6" s="1"/>
  <c r="L48" i="6" s="1"/>
  <c r="J47" i="6"/>
  <c r="K47" i="6" s="1"/>
  <c r="L47" i="6" s="1"/>
  <c r="J46" i="6"/>
  <c r="K46" i="6" s="1"/>
  <c r="L46" i="6" s="1"/>
  <c r="J42" i="6"/>
  <c r="K42" i="6" s="1"/>
  <c r="L42" i="6" s="1"/>
  <c r="J38" i="6"/>
  <c r="K38" i="6" s="1"/>
  <c r="L38" i="6" s="1"/>
  <c r="J36" i="6"/>
  <c r="K36" i="6" s="1"/>
  <c r="L36" i="6" s="1"/>
  <c r="J35" i="6"/>
  <c r="K35" i="6" s="1"/>
  <c r="L35" i="6" s="1"/>
  <c r="J27" i="6"/>
  <c r="K27" i="6" s="1"/>
  <c r="L27" i="6" s="1"/>
  <c r="J25" i="6"/>
  <c r="K25" i="6" s="1"/>
  <c r="L25" i="6" s="1"/>
  <c r="J24" i="6"/>
  <c r="K24" i="6" s="1"/>
  <c r="L24" i="6" s="1"/>
  <c r="J23" i="6"/>
  <c r="K23" i="6" s="1"/>
  <c r="L23" i="6" s="1"/>
  <c r="J22" i="6"/>
  <c r="K22" i="6" s="1"/>
  <c r="L22" i="6" s="1"/>
  <c r="J18" i="6"/>
  <c r="K18" i="6" s="1"/>
  <c r="L18" i="6" s="1"/>
  <c r="J7" i="6"/>
  <c r="L7" i="6" s="1"/>
  <c r="J45" i="6" l="1"/>
  <c r="K45" i="6" s="1"/>
  <c r="L45" i="6" s="1"/>
  <c r="J61" i="6"/>
  <c r="K61" i="6" s="1"/>
  <c r="L61" i="6" s="1"/>
  <c r="J16" i="6"/>
  <c r="K16" i="6" s="1"/>
  <c r="L16" i="6" s="1"/>
  <c r="J56" i="6"/>
  <c r="K56" i="6" s="1"/>
  <c r="L56" i="6" s="1"/>
  <c r="J50" i="6"/>
  <c r="J51" i="6"/>
  <c r="K51" i="6" s="1"/>
  <c r="L51" i="6" s="1"/>
  <c r="J60" i="6"/>
  <c r="K60" i="6" s="1"/>
  <c r="L60" i="6" s="1"/>
  <c r="J11" i="6"/>
  <c r="K11" i="6" s="1"/>
  <c r="L11" i="6" s="1"/>
  <c r="J32" i="6"/>
  <c r="K32" i="6" s="1"/>
  <c r="L32" i="6" s="1"/>
  <c r="J26" i="6"/>
  <c r="K26" i="6" s="1"/>
  <c r="J39" i="6"/>
  <c r="K39" i="6" s="1"/>
  <c r="J43" i="6"/>
  <c r="K43" i="6" s="1"/>
  <c r="L43" i="6" s="1"/>
  <c r="J20" i="6"/>
  <c r="K20" i="6" s="1"/>
  <c r="L20" i="6" s="1"/>
  <c r="J17" i="6"/>
  <c r="K17" i="6" s="1"/>
  <c r="L17" i="6" s="1"/>
  <c r="J14" i="6"/>
  <c r="K14" i="6" s="1"/>
  <c r="L14" i="6" s="1"/>
  <c r="J41" i="6"/>
  <c r="K41" i="6" s="1"/>
  <c r="L41" i="6" s="1"/>
  <c r="K50" i="6" l="1"/>
  <c r="L50" i="6" s="1"/>
  <c r="J30" i="6" l="1"/>
  <c r="K30" i="6" s="1"/>
  <c r="L30" i="6" s="1"/>
</calcChain>
</file>

<file path=xl/sharedStrings.xml><?xml version="1.0" encoding="utf-8"?>
<sst xmlns="http://schemas.openxmlformats.org/spreadsheetml/2006/main" count="81" uniqueCount="79">
  <si>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</si>
  <si>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</si>
  <si>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</si>
  <si>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</si>
  <si>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</si>
  <si>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</si>
  <si>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</si>
  <si>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</si>
  <si>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</si>
  <si>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</si>
  <si>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</si>
  <si>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</si>
  <si>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</si>
  <si>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</si>
  <si>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</si>
  <si>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</si>
  <si>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</si>
  <si>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</si>
  <si>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</si>
  <si>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</si>
  <si>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</si>
  <si>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</si>
  <si>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</si>
  <si>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</si>
  <si>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</si>
  <si>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</si>
  <si>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</si>
  <si>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</si>
  <si>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</si>
  <si>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</si>
  <si>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</si>
  <si>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</si>
  <si>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</si>
  <si>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</si>
  <si>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</si>
  <si>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</si>
  <si>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</si>
  <si>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</si>
  <si>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</si>
  <si>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</si>
  <si>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</si>
  <si>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</si>
  <si>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</si>
  <si>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</si>
  <si>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</si>
  <si>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</si>
  <si>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</si>
  <si>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</si>
  <si>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</si>
  <si>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</si>
  <si>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</si>
  <si>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</si>
  <si>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</si>
  <si>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</si>
  <si>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</si>
  <si>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</si>
  <si>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</si>
  <si>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</si>
  <si>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</si>
  <si>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</si>
  <si>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</si>
  <si>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</si>
  <si>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</si>
  <si>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</si>
  <si>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</si>
  <si>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</si>
  <si>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</si>
  <si>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</si>
  <si>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</si>
  <si>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</si>
  <si>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</si>
  <si>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</si>
  <si>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</si>
  <si>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</si>
  <si>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</si>
  <si>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</si>
  <si>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t>Médias</t>
  </si>
  <si>
    <t>13º SALÁRIO 2024</t>
  </si>
  <si>
    <t>MAICON ALLAN MARTINS GADIOLI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</si>
</sst>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0" fontId="1" fillId="3" borderId="16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1" fillId="4" borderId="28" xfId="0" applyNumberFormat="1" applyFont="1" applyFill="1" applyBorder="1" applyProtection="1">
      <protection locked="0"/>
    </xf>
    <xf numFmtId="164" fontId="1" fillId="0" borderId="29" xfId="0" applyNumberFormat="1" applyFont="1" applyBorder="1" applyProtection="1">
      <protection locked="0"/>
    </xf>
    <xf numFmtId="164" fontId="0" fillId="0" borderId="29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7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zoomScaleNormal="100" workbookViewId="0">
      <pane xSplit="2" ySplit="6" topLeftCell="C52" activePane="bottomRight" state="frozen"/>
      <selection pane="topRight" activeCell="B1" sqref="B1"/>
      <selection pane="bottomLeft" activeCell="A7" sqref="A7"/>
      <selection pane="bottomRight" activeCell="R71" sqref="R71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3.5703125" customWidth="1"/>
    <col min="7" max="7" width="12.85546875" bestFit="1" customWidth="1"/>
    <col min="8" max="8" width="10.7109375" bestFit="1" customWidth="1"/>
    <col min="9" max="9" width="10.7109375" customWidth="1"/>
    <col min="10" max="12" width="10.5703125" bestFit="1" customWidth="1"/>
    <col min="13" max="13" width="1.42578125" customWidth="1"/>
    <col min="14" max="14" width="15.85546875" customWidth="1" outlineLevel="1"/>
  </cols>
  <sheetData>
    <row r="1" spans="1:15" ht="16.5" x14ac:dyDescent="0.25">
      <c r="B1" s="59" t="s">
        <v>47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16.5" x14ac:dyDescent="0.25">
      <c r="B2" s="59" t="s">
        <v>48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4.5" customHeight="1" thickBot="1" x14ac:dyDescent="0.3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5" ht="19.5" thickBot="1" x14ac:dyDescent="0.35">
      <c r="B4" s="36" t="s">
        <v>77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x14ac:dyDescent="0.25">
      <c r="B5" s="61" t="s">
        <v>46</v>
      </c>
      <c r="C5" s="63" t="s">
        <v>37</v>
      </c>
      <c r="D5" s="67" t="s">
        <v>56</v>
      </c>
      <c r="E5" s="63" t="s">
        <v>76</v>
      </c>
      <c r="F5" s="32" t="s">
        <v>57</v>
      </c>
      <c r="G5" s="18" t="s">
        <v>38</v>
      </c>
      <c r="H5" s="65" t="s">
        <v>40</v>
      </c>
      <c r="I5" s="63" t="s">
        <v>41</v>
      </c>
      <c r="J5" s="18" t="s">
        <v>42</v>
      </c>
      <c r="K5" s="8" t="s">
        <v>44</v>
      </c>
      <c r="L5" s="20" t="s">
        <v>38</v>
      </c>
    </row>
    <row r="6" spans="1:15" ht="15.75" thickBot="1" x14ac:dyDescent="0.3">
      <c r="B6" s="62"/>
      <c r="C6" s="64"/>
      <c r="D6" s="68"/>
      <c r="E6" s="64"/>
      <c r="F6" s="33" t="s">
        <v>49</v>
      </c>
      <c r="G6" s="19" t="s">
        <v>39</v>
      </c>
      <c r="H6" s="66"/>
      <c r="I6" s="64"/>
      <c r="J6" s="19" t="s">
        <v>43</v>
      </c>
      <c r="K6" s="9" t="s">
        <v>43</v>
      </c>
      <c r="L6" s="21" t="s">
        <v>45</v>
      </c>
    </row>
    <row r="7" spans="1:15" x14ac:dyDescent="0.25">
      <c r="A7" s="34">
        <v>1</v>
      </c>
      <c r="B7" s="42" t="s">
        <v>0</v>
      </c>
      <c r="C7" s="14">
        <v>11763.63</v>
      </c>
      <c r="D7" s="24"/>
      <c r="E7" s="24"/>
      <c r="F7" s="24">
        <v>-5828.35</v>
      </c>
      <c r="G7" s="12">
        <f>SUM(C7:F7)</f>
        <v>5935.2799999999988</v>
      </c>
      <c r="H7" s="3">
        <v>2089.06</v>
      </c>
      <c r="I7" s="3">
        <v>908.85</v>
      </c>
      <c r="J7" s="2">
        <f>G7-H7-I7-N7</f>
        <v>0</v>
      </c>
      <c r="K7" s="2">
        <f>SUM(H7:J7)</f>
        <v>2997.91</v>
      </c>
      <c r="L7" s="16">
        <f t="shared" ref="L7:L64" si="0">SUM(G7-K7)</f>
        <v>2937.369999999999</v>
      </c>
      <c r="M7" s="22"/>
      <c r="N7" s="41">
        <v>2937.37</v>
      </c>
    </row>
    <row r="8" spans="1:15" x14ac:dyDescent="0.25">
      <c r="A8" s="34">
        <v>2</v>
      </c>
      <c r="B8" s="42" t="s">
        <v>52</v>
      </c>
      <c r="C8" s="14">
        <v>7037.12</v>
      </c>
      <c r="D8" s="24"/>
      <c r="E8" s="24"/>
      <c r="F8" s="24">
        <v>-3518.57</v>
      </c>
      <c r="G8" s="12">
        <f>SUM(C8:F8)</f>
        <v>3518.5499999999997</v>
      </c>
      <c r="H8" s="3">
        <v>818.11</v>
      </c>
      <c r="I8" s="3">
        <v>804.01</v>
      </c>
      <c r="J8" s="2">
        <f t="shared" ref="J8:J13" si="1">G8-H8-I8-N8</f>
        <v>-2.0000000000436557E-2</v>
      </c>
      <c r="K8" s="2">
        <f t="shared" ref="K7:K64" si="2">SUM(H8:J8)</f>
        <v>1622.0999999999995</v>
      </c>
      <c r="L8" s="16">
        <f t="shared" si="0"/>
        <v>1896.4500000000003</v>
      </c>
      <c r="M8" s="22"/>
      <c r="N8" s="41">
        <v>1896.45</v>
      </c>
    </row>
    <row r="9" spans="1:15" x14ac:dyDescent="0.25">
      <c r="A9" s="34">
        <v>3</v>
      </c>
      <c r="B9" s="42" t="s">
        <v>63</v>
      </c>
      <c r="C9" s="14">
        <v>7806.76</v>
      </c>
      <c r="D9" s="24"/>
      <c r="E9" s="24"/>
      <c r="F9" s="24">
        <v>-3751.08</v>
      </c>
      <c r="G9" s="12">
        <f>SUM(C9:F9)</f>
        <v>4055.6800000000003</v>
      </c>
      <c r="H9" s="3">
        <v>1000.93</v>
      </c>
      <c r="I9" s="3">
        <v>908.85</v>
      </c>
      <c r="J9" s="2">
        <f t="shared" ref="J9:J10" si="3">G9-H9-I9-N9</f>
        <v>0</v>
      </c>
      <c r="K9" s="2">
        <f t="shared" ref="K9:K10" si="4">SUM(H9:J9)</f>
        <v>1909.78</v>
      </c>
      <c r="L9" s="16">
        <f t="shared" ref="L9:L10" si="5">SUM(G9-K9)</f>
        <v>2145.9000000000005</v>
      </c>
      <c r="M9" s="22"/>
      <c r="N9" s="41">
        <v>2145.9</v>
      </c>
    </row>
    <row r="10" spans="1:15" x14ac:dyDescent="0.25">
      <c r="A10" s="34">
        <v>4</v>
      </c>
      <c r="B10" s="42" t="s">
        <v>65</v>
      </c>
      <c r="C10" s="14">
        <v>4324.45</v>
      </c>
      <c r="D10" s="24"/>
      <c r="E10" s="24"/>
      <c r="F10" s="24">
        <v>-2162.2199999999998</v>
      </c>
      <c r="G10" s="12">
        <f>SUM(C10:F10)</f>
        <v>2162.23</v>
      </c>
      <c r="H10" s="3">
        <v>183.15</v>
      </c>
      <c r="I10" s="3">
        <v>424.23</v>
      </c>
      <c r="J10" s="2">
        <f t="shared" si="3"/>
        <v>0</v>
      </c>
      <c r="K10" s="2">
        <f t="shared" si="4"/>
        <v>607.38</v>
      </c>
      <c r="L10" s="16">
        <f t="shared" si="5"/>
        <v>1554.85</v>
      </c>
      <c r="M10" s="22"/>
      <c r="N10" s="41">
        <v>1554.85</v>
      </c>
    </row>
    <row r="11" spans="1:15" x14ac:dyDescent="0.25">
      <c r="A11" s="34">
        <v>5</v>
      </c>
      <c r="B11" s="42" t="s">
        <v>1</v>
      </c>
      <c r="C11" s="14">
        <v>4743.88</v>
      </c>
      <c r="D11" s="24"/>
      <c r="E11" s="24"/>
      <c r="F11" s="24">
        <v>-2371.94</v>
      </c>
      <c r="G11" s="12">
        <f>SUM(C11:F11)</f>
        <v>2371.94</v>
      </c>
      <c r="H11" s="3">
        <v>277.52</v>
      </c>
      <c r="I11" s="3">
        <v>482.95</v>
      </c>
      <c r="J11" s="2">
        <f t="shared" si="1"/>
        <v>0</v>
      </c>
      <c r="K11" s="2">
        <f t="shared" si="2"/>
        <v>760.47</v>
      </c>
      <c r="L11" s="16">
        <f>SUM(G11-K11)+F11</f>
        <v>-760.47</v>
      </c>
      <c r="M11" s="22"/>
      <c r="N11" s="41">
        <v>1611.47</v>
      </c>
      <c r="O11" s="1"/>
    </row>
    <row r="12" spans="1:15" x14ac:dyDescent="0.25">
      <c r="A12" s="34">
        <v>6</v>
      </c>
      <c r="B12" s="42" t="s">
        <v>2</v>
      </c>
      <c r="C12" s="14">
        <v>6147.48</v>
      </c>
      <c r="D12" s="24"/>
      <c r="E12" s="24"/>
      <c r="F12" s="24">
        <v>-3049.73</v>
      </c>
      <c r="G12" s="12">
        <f>SUM(C12:F12)</f>
        <v>3097.7499999999995</v>
      </c>
      <c r="H12" s="3">
        <v>607.71</v>
      </c>
      <c r="I12" s="3">
        <v>679.46</v>
      </c>
      <c r="J12" s="2">
        <f t="shared" si="1"/>
        <v>0</v>
      </c>
      <c r="K12" s="2">
        <f t="shared" si="2"/>
        <v>1287.17</v>
      </c>
      <c r="L12" s="16">
        <f t="shared" si="0"/>
        <v>1810.5799999999995</v>
      </c>
      <c r="M12" s="22"/>
      <c r="N12" s="41">
        <v>1810.58</v>
      </c>
    </row>
    <row r="13" spans="1:15" x14ac:dyDescent="0.25">
      <c r="A13" s="34">
        <v>7</v>
      </c>
      <c r="B13" s="42" t="s">
        <v>61</v>
      </c>
      <c r="C13" s="14">
        <v>7806.76</v>
      </c>
      <c r="D13" s="24"/>
      <c r="E13" s="24">
        <v>86.68</v>
      </c>
      <c r="F13" s="24">
        <v>-3903.38</v>
      </c>
      <c r="G13" s="12">
        <f>SUM(C13:F13)</f>
        <v>3990.0600000000004</v>
      </c>
      <c r="H13" s="3">
        <v>972.63</v>
      </c>
      <c r="I13" s="3">
        <v>908.85</v>
      </c>
      <c r="J13" s="2">
        <f t="shared" si="1"/>
        <v>0</v>
      </c>
      <c r="K13" s="2">
        <f t="shared" si="2"/>
        <v>1881.48</v>
      </c>
      <c r="L13" s="16">
        <f t="shared" si="0"/>
        <v>2108.5800000000004</v>
      </c>
      <c r="M13" s="22"/>
      <c r="N13" s="41">
        <v>2108.58</v>
      </c>
    </row>
    <row r="14" spans="1:15" x14ac:dyDescent="0.25">
      <c r="A14" s="34">
        <v>8</v>
      </c>
      <c r="B14" s="42" t="s">
        <v>3</v>
      </c>
      <c r="C14" s="14">
        <v>33528.839999999997</v>
      </c>
      <c r="D14" s="24"/>
      <c r="E14" s="24"/>
      <c r="F14" s="24">
        <v>-15691.45</v>
      </c>
      <c r="G14" s="12">
        <f>SUM(C14:F14)</f>
        <v>17837.389999999996</v>
      </c>
      <c r="H14" s="3">
        <v>8074.5</v>
      </c>
      <c r="I14" s="3">
        <v>908.85</v>
      </c>
      <c r="J14" s="2">
        <f>G14-H14-I14-N14</f>
        <v>0</v>
      </c>
      <c r="K14" s="2">
        <f t="shared" si="2"/>
        <v>8983.35</v>
      </c>
      <c r="L14" s="16">
        <f t="shared" si="0"/>
        <v>8854.0399999999954</v>
      </c>
      <c r="M14" s="22"/>
      <c r="N14" s="41">
        <v>8854.0400000000009</v>
      </c>
    </row>
    <row r="15" spans="1:15" x14ac:dyDescent="0.25">
      <c r="A15" s="34">
        <v>9</v>
      </c>
      <c r="B15" s="42" t="s">
        <v>4</v>
      </c>
      <c r="C15" s="14">
        <v>28688.639999999999</v>
      </c>
      <c r="D15" s="24"/>
      <c r="E15" s="24"/>
      <c r="F15" s="24">
        <v>-14344.32</v>
      </c>
      <c r="G15" s="12">
        <f>SUM(C15:F15)</f>
        <v>14344.32</v>
      </c>
      <c r="H15" s="3">
        <v>6743.44</v>
      </c>
      <c r="I15" s="3">
        <v>908.85</v>
      </c>
      <c r="J15" s="2">
        <f t="shared" ref="J15:J42" si="6">G15-H15-I15-N15</f>
        <v>0</v>
      </c>
      <c r="K15" s="2">
        <f t="shared" si="2"/>
        <v>7652.29</v>
      </c>
      <c r="L15" s="16">
        <f t="shared" si="0"/>
        <v>6692.03</v>
      </c>
      <c r="M15" s="22"/>
      <c r="N15" s="41">
        <v>6692.03</v>
      </c>
    </row>
    <row r="16" spans="1:15" x14ac:dyDescent="0.25">
      <c r="A16" s="34">
        <v>10</v>
      </c>
      <c r="B16" s="42" t="s">
        <v>5</v>
      </c>
      <c r="C16" s="14">
        <v>6411.69</v>
      </c>
      <c r="D16" s="24"/>
      <c r="E16" s="24"/>
      <c r="F16" s="24">
        <v>-3205.85</v>
      </c>
      <c r="G16" s="12">
        <f>SUM(C16:F16)</f>
        <v>3205.8399999999997</v>
      </c>
      <c r="H16" s="3">
        <v>670.19</v>
      </c>
      <c r="I16" s="3">
        <v>716.45</v>
      </c>
      <c r="J16" s="2">
        <f t="shared" si="6"/>
        <v>0</v>
      </c>
      <c r="K16" s="2">
        <f t="shared" si="2"/>
        <v>1386.64</v>
      </c>
      <c r="L16" s="16">
        <f t="shared" si="0"/>
        <v>1819.1999999999996</v>
      </c>
      <c r="M16" s="22"/>
      <c r="N16" s="41">
        <v>1819.2</v>
      </c>
    </row>
    <row r="17" spans="1:14" x14ac:dyDescent="0.25">
      <c r="A17" s="34">
        <v>11</v>
      </c>
      <c r="B17" s="42" t="s">
        <v>6</v>
      </c>
      <c r="C17" s="14">
        <v>4320.5600000000004</v>
      </c>
      <c r="D17" s="24"/>
      <c r="E17" s="24"/>
      <c r="F17" s="24">
        <v>-2143.66</v>
      </c>
      <c r="G17" s="12">
        <f>SUM(C17:F17)</f>
        <v>2176.9000000000005</v>
      </c>
      <c r="H17" s="3">
        <v>182.28</v>
      </c>
      <c r="I17" s="3">
        <v>423.69</v>
      </c>
      <c r="J17" s="2">
        <f t="shared" si="6"/>
        <v>0</v>
      </c>
      <c r="K17" s="2">
        <f t="shared" si="2"/>
        <v>605.97</v>
      </c>
      <c r="L17" s="16">
        <f t="shared" si="0"/>
        <v>1570.9300000000005</v>
      </c>
      <c r="M17" s="22"/>
      <c r="N17" s="41">
        <v>1570.93</v>
      </c>
    </row>
    <row r="18" spans="1:14" x14ac:dyDescent="0.25">
      <c r="A18" s="34">
        <v>12</v>
      </c>
      <c r="B18" s="42" t="s">
        <v>7</v>
      </c>
      <c r="C18" s="14">
        <v>13923.74</v>
      </c>
      <c r="D18" s="24"/>
      <c r="E18" s="24"/>
      <c r="F18" s="24">
        <v>-6902.87</v>
      </c>
      <c r="G18" s="12">
        <f>SUM(C18:F18)</f>
        <v>7020.87</v>
      </c>
      <c r="H18" s="3">
        <v>2526.6799999999998</v>
      </c>
      <c r="I18" s="3">
        <v>908.85</v>
      </c>
      <c r="J18" s="2">
        <f t="shared" si="6"/>
        <v>0</v>
      </c>
      <c r="K18" s="2">
        <f t="shared" si="2"/>
        <v>3435.5299999999997</v>
      </c>
      <c r="L18" s="16">
        <f t="shared" si="0"/>
        <v>3585.34</v>
      </c>
      <c r="M18" s="22"/>
      <c r="N18" s="41">
        <v>3585.34</v>
      </c>
    </row>
    <row r="19" spans="1:14" x14ac:dyDescent="0.25">
      <c r="A19" s="34">
        <v>13</v>
      </c>
      <c r="B19" s="42" t="s">
        <v>69</v>
      </c>
      <c r="C19" s="14">
        <v>3204.15</v>
      </c>
      <c r="D19" s="24"/>
      <c r="E19" s="24"/>
      <c r="F19" s="24">
        <v>-1329.62</v>
      </c>
      <c r="G19" s="12">
        <f>SUM(C19:F19)</f>
        <v>1874.5300000000002</v>
      </c>
      <c r="H19" s="3">
        <v>28.51</v>
      </c>
      <c r="I19" s="3">
        <v>283.31</v>
      </c>
      <c r="J19" s="2">
        <f t="shared" ref="J19" si="7">G19-H19-I19-N19</f>
        <v>0</v>
      </c>
      <c r="K19" s="2">
        <f t="shared" ref="K19" si="8">SUM(H19:J19)</f>
        <v>311.82</v>
      </c>
      <c r="L19" s="16">
        <f t="shared" ref="L19" si="9">SUM(G19-K19)</f>
        <v>1562.7100000000003</v>
      </c>
      <c r="M19" s="22"/>
      <c r="N19" s="41">
        <v>1562.71</v>
      </c>
    </row>
    <row r="20" spans="1:14" x14ac:dyDescent="0.25">
      <c r="A20" s="34">
        <v>14</v>
      </c>
      <c r="B20" s="42" t="s">
        <v>8</v>
      </c>
      <c r="C20" s="14">
        <v>4466.84</v>
      </c>
      <c r="D20" s="24"/>
      <c r="E20" s="24"/>
      <c r="F20" s="24">
        <v>-1892.72</v>
      </c>
      <c r="G20" s="12">
        <f>SUM(C20:F20)</f>
        <v>2574.12</v>
      </c>
      <c r="H20" s="3">
        <v>215.19</v>
      </c>
      <c r="I20" s="3">
        <v>444.17</v>
      </c>
      <c r="J20" s="2">
        <f t="shared" si="6"/>
        <v>0</v>
      </c>
      <c r="K20" s="2">
        <f t="shared" si="2"/>
        <v>659.36</v>
      </c>
      <c r="L20" s="16">
        <f t="shared" si="0"/>
        <v>1914.7599999999998</v>
      </c>
      <c r="M20" s="22"/>
      <c r="N20" s="41">
        <v>1914.76</v>
      </c>
    </row>
    <row r="21" spans="1:14" x14ac:dyDescent="0.25">
      <c r="A21" s="34">
        <v>15</v>
      </c>
      <c r="B21" s="42" t="s">
        <v>72</v>
      </c>
      <c r="C21" s="14">
        <v>3568.03</v>
      </c>
      <c r="D21" s="24"/>
      <c r="E21" s="24"/>
      <c r="F21" s="24">
        <v>-1784.01</v>
      </c>
      <c r="G21" s="12">
        <f>SUM(C21:F21)</f>
        <v>1784.0200000000002</v>
      </c>
      <c r="H21" s="3">
        <v>69.040000000000006</v>
      </c>
      <c r="I21" s="3">
        <v>326.98</v>
      </c>
      <c r="J21" s="2">
        <f t="shared" ref="J21" si="10">G21-H21-I21-N21</f>
        <v>0</v>
      </c>
      <c r="K21" s="2">
        <f t="shared" ref="K21" si="11">SUM(H21:J21)</f>
        <v>396.02000000000004</v>
      </c>
      <c r="L21" s="16">
        <f t="shared" ref="L21" si="12">SUM(G21-K21)</f>
        <v>1388.0000000000002</v>
      </c>
      <c r="M21" s="22"/>
      <c r="N21" s="41">
        <v>1388</v>
      </c>
    </row>
    <row r="22" spans="1:14" x14ac:dyDescent="0.25">
      <c r="A22" s="34">
        <v>16</v>
      </c>
      <c r="B22" s="42" t="s">
        <v>9</v>
      </c>
      <c r="C22" s="14">
        <f>55015.48-11006.96</f>
        <v>44008.520000000004</v>
      </c>
      <c r="D22" s="24"/>
      <c r="E22" s="24"/>
      <c r="F22" s="24">
        <v>-25546.03</v>
      </c>
      <c r="G22" s="12">
        <f>SUM(C22:F22)</f>
        <v>18462.490000000005</v>
      </c>
      <c r="H22" s="3">
        <v>10956.41</v>
      </c>
      <c r="I22" s="3">
        <v>908.85</v>
      </c>
      <c r="J22" s="2">
        <f t="shared" si="6"/>
        <v>0</v>
      </c>
      <c r="K22" s="2">
        <f t="shared" si="2"/>
        <v>11865.26</v>
      </c>
      <c r="L22" s="16">
        <f t="shared" si="0"/>
        <v>6597.230000000005</v>
      </c>
      <c r="M22" s="22"/>
      <c r="N22" s="41">
        <v>6597.23</v>
      </c>
    </row>
    <row r="23" spans="1:14" x14ac:dyDescent="0.25">
      <c r="A23" s="34">
        <v>17</v>
      </c>
      <c r="B23" s="42" t="s">
        <v>10</v>
      </c>
      <c r="C23" s="14">
        <v>25829.62</v>
      </c>
      <c r="D23" s="24"/>
      <c r="E23" s="24"/>
      <c r="F23" s="24">
        <v>-11995.25</v>
      </c>
      <c r="G23" s="12">
        <f>SUM(C23:F23)</f>
        <v>13834.369999999999</v>
      </c>
      <c r="H23" s="3">
        <v>5905.07</v>
      </c>
      <c r="I23" s="3">
        <v>908.85</v>
      </c>
      <c r="J23" s="2">
        <f t="shared" si="6"/>
        <v>0</v>
      </c>
      <c r="K23" s="2">
        <f t="shared" si="2"/>
        <v>6813.92</v>
      </c>
      <c r="L23" s="16">
        <f t="shared" si="0"/>
        <v>7020.4499999999989</v>
      </c>
      <c r="M23" s="22"/>
      <c r="N23" s="41">
        <v>7020.45</v>
      </c>
    </row>
    <row r="24" spans="1:14" x14ac:dyDescent="0.25">
      <c r="A24" s="34">
        <v>18</v>
      </c>
      <c r="B24" s="42" t="s">
        <v>11</v>
      </c>
      <c r="C24" s="14">
        <v>9787.7900000000009</v>
      </c>
      <c r="D24" s="24"/>
      <c r="E24" s="24">
        <v>328.44</v>
      </c>
      <c r="F24" s="24">
        <v>-4893.8999999999996</v>
      </c>
      <c r="G24" s="12">
        <f>SUM(C24:F24)</f>
        <v>5222.3300000000017</v>
      </c>
      <c r="H24" s="3">
        <v>1531.76</v>
      </c>
      <c r="I24" s="3">
        <v>908.85</v>
      </c>
      <c r="J24" s="2">
        <f t="shared" si="6"/>
        <v>0</v>
      </c>
      <c r="K24" s="2">
        <f t="shared" si="2"/>
        <v>2440.61</v>
      </c>
      <c r="L24" s="16">
        <f t="shared" si="0"/>
        <v>2781.7200000000016</v>
      </c>
      <c r="M24" s="22"/>
      <c r="N24" s="41">
        <v>2781.72</v>
      </c>
    </row>
    <row r="25" spans="1:14" x14ac:dyDescent="0.25">
      <c r="A25" s="34">
        <v>19</v>
      </c>
      <c r="B25" s="42" t="s">
        <v>64</v>
      </c>
      <c r="C25" s="14">
        <v>25573.87</v>
      </c>
      <c r="D25" s="24"/>
      <c r="E25" s="24"/>
      <c r="F25" s="24">
        <v>-12786.94</v>
      </c>
      <c r="G25" s="12">
        <f>SUM(C25:F25)</f>
        <v>12786.929999999998</v>
      </c>
      <c r="H25" s="3">
        <v>5834.74</v>
      </c>
      <c r="I25" s="3">
        <v>908.85</v>
      </c>
      <c r="J25" s="2">
        <f t="shared" si="6"/>
        <v>1812.9999999999982</v>
      </c>
      <c r="K25" s="2">
        <f t="shared" si="2"/>
        <v>8556.5899999999983</v>
      </c>
      <c r="L25" s="16">
        <f t="shared" si="0"/>
        <v>4230.34</v>
      </c>
      <c r="M25" s="22"/>
      <c r="N25" s="41">
        <v>4230.34</v>
      </c>
    </row>
    <row r="26" spans="1:14" x14ac:dyDescent="0.25">
      <c r="A26" s="34">
        <v>20</v>
      </c>
      <c r="B26" s="42" t="s">
        <v>12</v>
      </c>
      <c r="C26" s="14">
        <v>10409.24</v>
      </c>
      <c r="D26" s="24"/>
      <c r="E26" s="24"/>
      <c r="F26" s="24">
        <v>-4688.93</v>
      </c>
      <c r="G26" s="12">
        <f>SUM(C26:F26)</f>
        <v>5720.3099999999995</v>
      </c>
      <c r="H26" s="3">
        <v>1664.47</v>
      </c>
      <c r="I26" s="3">
        <v>908.85</v>
      </c>
      <c r="J26" s="2">
        <f t="shared" si="6"/>
        <v>0</v>
      </c>
      <c r="K26" s="2">
        <f t="shared" si="2"/>
        <v>2573.3200000000002</v>
      </c>
      <c r="L26" s="16">
        <f>SUM(G26-K26)</f>
        <v>3146.9899999999993</v>
      </c>
      <c r="M26" s="22"/>
      <c r="N26" s="41">
        <v>3146.99</v>
      </c>
    </row>
    <row r="27" spans="1:14" x14ac:dyDescent="0.25">
      <c r="A27" s="34">
        <v>21</v>
      </c>
      <c r="B27" s="42" t="s">
        <v>13</v>
      </c>
      <c r="C27" s="14">
        <v>11049.38</v>
      </c>
      <c r="D27" s="24"/>
      <c r="E27" s="24"/>
      <c r="F27" s="24">
        <v>-5524.69</v>
      </c>
      <c r="G27" s="12">
        <f>SUM(C27:F27)</f>
        <v>5524.69</v>
      </c>
      <c r="H27" s="3">
        <v>1892.65</v>
      </c>
      <c r="I27" s="3">
        <v>908.85</v>
      </c>
      <c r="J27" s="2">
        <f t="shared" si="6"/>
        <v>0</v>
      </c>
      <c r="K27" s="2">
        <f t="shared" si="2"/>
        <v>2801.5</v>
      </c>
      <c r="L27" s="16">
        <f t="shared" si="0"/>
        <v>2723.1899999999996</v>
      </c>
      <c r="M27" s="22"/>
      <c r="N27" s="41">
        <v>2723.19</v>
      </c>
    </row>
    <row r="28" spans="1:14" x14ac:dyDescent="0.25">
      <c r="A28" s="34">
        <v>22</v>
      </c>
      <c r="B28" s="42" t="s">
        <v>14</v>
      </c>
      <c r="C28" s="14">
        <v>10407.77</v>
      </c>
      <c r="D28" s="24"/>
      <c r="E28" s="24"/>
      <c r="F28" s="27">
        <v>-4740.9399999999996</v>
      </c>
      <c r="G28" s="12">
        <f>SUM(C28:F28)</f>
        <v>5666.8300000000008</v>
      </c>
      <c r="H28" s="3">
        <v>1611.93</v>
      </c>
      <c r="I28" s="3">
        <v>908.85</v>
      </c>
      <c r="J28" s="2">
        <f t="shared" si="6"/>
        <v>0</v>
      </c>
      <c r="K28" s="2">
        <f t="shared" si="2"/>
        <v>2520.7800000000002</v>
      </c>
      <c r="L28" s="16">
        <f t="shared" si="0"/>
        <v>3146.0500000000006</v>
      </c>
      <c r="M28" s="22"/>
      <c r="N28" s="41">
        <v>3146.05</v>
      </c>
    </row>
    <row r="29" spans="1:14" x14ac:dyDescent="0.25">
      <c r="A29" s="34">
        <v>23</v>
      </c>
      <c r="B29" s="42" t="s">
        <v>70</v>
      </c>
      <c r="C29" s="14">
        <v>4324.45</v>
      </c>
      <c r="D29" s="24"/>
      <c r="E29" s="24"/>
      <c r="F29" s="24">
        <v>-2162.2199999999998</v>
      </c>
      <c r="G29" s="12">
        <f>SUM(C29:F29)</f>
        <v>2162.23</v>
      </c>
      <c r="H29" s="3">
        <v>183.15</v>
      </c>
      <c r="I29" s="3">
        <v>424.23</v>
      </c>
      <c r="J29" s="2">
        <f t="shared" ref="J29" si="13">G29-H29-I29-N29</f>
        <v>0</v>
      </c>
      <c r="K29" s="2">
        <f t="shared" ref="K29" si="14">SUM(H29:J29)</f>
        <v>607.38</v>
      </c>
      <c r="L29" s="16">
        <f t="shared" ref="L29" si="15">SUM(G29-K29)</f>
        <v>1554.85</v>
      </c>
      <c r="M29" s="22"/>
      <c r="N29" s="41">
        <v>1554.85</v>
      </c>
    </row>
    <row r="30" spans="1:14" x14ac:dyDescent="0.25">
      <c r="A30" s="34">
        <v>24</v>
      </c>
      <c r="B30" s="42" t="s">
        <v>15</v>
      </c>
      <c r="C30" s="14">
        <v>9737.27</v>
      </c>
      <c r="D30" s="24"/>
      <c r="E30" s="24"/>
      <c r="F30" s="24">
        <v>-4832.57</v>
      </c>
      <c r="G30" s="12">
        <f>SUM(C30:F30)</f>
        <v>4904.7000000000007</v>
      </c>
      <c r="H30" s="3">
        <v>1531.82</v>
      </c>
      <c r="I30" s="3">
        <v>908.85</v>
      </c>
      <c r="J30" s="2">
        <f t="shared" si="6"/>
        <v>0</v>
      </c>
      <c r="K30" s="2">
        <f t="shared" si="2"/>
        <v>2440.67</v>
      </c>
      <c r="L30" s="16">
        <f t="shared" si="0"/>
        <v>2464.0300000000007</v>
      </c>
      <c r="M30" s="22"/>
      <c r="N30" s="41">
        <v>2464.0300000000002</v>
      </c>
    </row>
    <row r="31" spans="1:14" x14ac:dyDescent="0.25">
      <c r="A31" s="34">
        <v>25</v>
      </c>
      <c r="B31" s="42" t="s">
        <v>53</v>
      </c>
      <c r="C31" s="14">
        <v>7221.05</v>
      </c>
      <c r="D31" s="24"/>
      <c r="E31" s="24"/>
      <c r="F31" s="24">
        <v>-3610.52</v>
      </c>
      <c r="G31" s="12">
        <f>SUM(C31:F31)</f>
        <v>3610.53</v>
      </c>
      <c r="H31" s="3">
        <v>861.6</v>
      </c>
      <c r="I31" s="3">
        <v>829.76</v>
      </c>
      <c r="J31" s="2">
        <f t="shared" ref="J31" si="16">G31-H31-I31-N31</f>
        <v>0</v>
      </c>
      <c r="K31" s="2">
        <f t="shared" ref="K31" si="17">SUM(H31:J31)</f>
        <v>1691.3600000000001</v>
      </c>
      <c r="L31" s="16">
        <f>SUM(G31-K31)</f>
        <v>1919.17</v>
      </c>
      <c r="M31" s="22"/>
      <c r="N31" s="41">
        <v>1919.17</v>
      </c>
    </row>
    <row r="32" spans="1:14" x14ac:dyDescent="0.25">
      <c r="A32" s="34">
        <v>26</v>
      </c>
      <c r="B32" s="42" t="s">
        <v>16</v>
      </c>
      <c r="C32" s="14">
        <v>4080.34</v>
      </c>
      <c r="D32" s="24"/>
      <c r="E32" s="24"/>
      <c r="F32" s="24">
        <v>-1685.89</v>
      </c>
      <c r="G32" s="12">
        <f>SUM(C32:F32)</f>
        <v>2394.4499999999998</v>
      </c>
      <c r="H32" s="3">
        <v>145.88999999999999</v>
      </c>
      <c r="I32" s="3">
        <v>390.66</v>
      </c>
      <c r="J32" s="2">
        <f t="shared" si="6"/>
        <v>-0.60000000000013642</v>
      </c>
      <c r="K32" s="2">
        <f t="shared" si="2"/>
        <v>535.94999999999982</v>
      </c>
      <c r="L32" s="16">
        <f>SUM(G32-K32)+F32</f>
        <v>172.6099999999999</v>
      </c>
      <c r="M32" s="22"/>
      <c r="N32" s="41">
        <v>1858.5</v>
      </c>
    </row>
    <row r="33" spans="1:14" x14ac:dyDescent="0.25">
      <c r="A33" s="34">
        <v>27</v>
      </c>
      <c r="B33" s="42" t="s">
        <v>73</v>
      </c>
      <c r="C33" s="14">
        <v>2854.42</v>
      </c>
      <c r="D33" s="24"/>
      <c r="E33" s="24"/>
      <c r="F33" s="24">
        <v>-1427.21</v>
      </c>
      <c r="G33" s="12">
        <f>SUM(C33:F33)</f>
        <v>1427.21</v>
      </c>
      <c r="H33" s="3"/>
      <c r="I33" s="3">
        <v>241.34</v>
      </c>
      <c r="J33" s="2">
        <f t="shared" ref="J33:J34" si="18">G33-H33-I33-N33</f>
        <v>0</v>
      </c>
      <c r="K33" s="2">
        <f t="shared" ref="K33:K34" si="19">SUM(H33:J33)</f>
        <v>241.34</v>
      </c>
      <c r="L33" s="16">
        <f>SUM(G33-K33)</f>
        <v>1185.8700000000001</v>
      </c>
      <c r="M33" s="22"/>
      <c r="N33" s="41">
        <v>1185.8699999999999</v>
      </c>
    </row>
    <row r="34" spans="1:14" x14ac:dyDescent="0.25">
      <c r="A34" s="34">
        <v>28</v>
      </c>
      <c r="B34" s="42" t="s">
        <v>74</v>
      </c>
      <c r="C34" s="14">
        <v>2140.8200000000002</v>
      </c>
      <c r="D34" s="24"/>
      <c r="E34" s="24"/>
      <c r="F34" s="24">
        <v>-1070.4100000000001</v>
      </c>
      <c r="G34" s="12">
        <f>SUM(C34:F34)</f>
        <v>1070.4100000000001</v>
      </c>
      <c r="H34" s="3"/>
      <c r="I34" s="3">
        <v>171.49</v>
      </c>
      <c r="J34" s="2">
        <f t="shared" si="18"/>
        <v>0</v>
      </c>
      <c r="K34" s="2">
        <f t="shared" si="19"/>
        <v>171.49</v>
      </c>
      <c r="L34" s="16">
        <f>SUM(G34-K34)</f>
        <v>898.92000000000007</v>
      </c>
      <c r="M34" s="22"/>
      <c r="N34" s="41">
        <v>898.92</v>
      </c>
    </row>
    <row r="35" spans="1:14" x14ac:dyDescent="0.25">
      <c r="A35" s="34">
        <v>29</v>
      </c>
      <c r="B35" s="42" t="s">
        <v>17</v>
      </c>
      <c r="C35" s="14">
        <v>10943.65</v>
      </c>
      <c r="D35" s="24"/>
      <c r="E35" s="24"/>
      <c r="F35" s="24">
        <v>-4703.04</v>
      </c>
      <c r="G35" s="12">
        <f>SUM(C35:F35)</f>
        <v>6240.61</v>
      </c>
      <c r="H35" s="3">
        <v>1863.57</v>
      </c>
      <c r="I35" s="3">
        <v>908.85</v>
      </c>
      <c r="J35" s="2">
        <f t="shared" si="6"/>
        <v>0</v>
      </c>
      <c r="K35" s="2">
        <f t="shared" si="2"/>
        <v>2772.42</v>
      </c>
      <c r="L35" s="16">
        <f t="shared" si="0"/>
        <v>3468.1899999999996</v>
      </c>
      <c r="M35" s="22"/>
      <c r="N35" s="41">
        <v>3468.19</v>
      </c>
    </row>
    <row r="36" spans="1:14" x14ac:dyDescent="0.25">
      <c r="A36" s="34">
        <v>30</v>
      </c>
      <c r="B36" s="42" t="s">
        <v>18</v>
      </c>
      <c r="C36" s="14">
        <v>25180.43</v>
      </c>
      <c r="D36" s="24"/>
      <c r="E36" s="24"/>
      <c r="F36" s="24">
        <v>-12590.22</v>
      </c>
      <c r="G36" s="12">
        <f>SUM(C36:F36)</f>
        <v>12590.210000000001</v>
      </c>
      <c r="H36" s="3">
        <v>5778.68</v>
      </c>
      <c r="I36" s="3">
        <v>908.85</v>
      </c>
      <c r="J36" s="2">
        <f t="shared" si="6"/>
        <v>0</v>
      </c>
      <c r="K36" s="2">
        <f t="shared" si="2"/>
        <v>6687.5300000000007</v>
      </c>
      <c r="L36" s="16">
        <f t="shared" si="0"/>
        <v>5902.68</v>
      </c>
      <c r="M36" s="22"/>
      <c r="N36" s="41">
        <v>5902.68</v>
      </c>
    </row>
    <row r="37" spans="1:14" x14ac:dyDescent="0.25">
      <c r="A37" s="34">
        <v>31</v>
      </c>
      <c r="B37" s="42" t="s">
        <v>78</v>
      </c>
      <c r="C37" s="14">
        <v>5355.1</v>
      </c>
      <c r="D37" s="24"/>
      <c r="E37" s="24"/>
      <c r="F37" s="24">
        <v>-3188.95</v>
      </c>
      <c r="G37" s="12">
        <f>SUM(C37:F37)</f>
        <v>2166.1500000000005</v>
      </c>
      <c r="H37" s="3">
        <v>420.31</v>
      </c>
      <c r="I37" s="3">
        <v>568.52</v>
      </c>
      <c r="J37" s="2">
        <f t="shared" ref="J37" si="20">G37-H37-I37-N37</f>
        <v>0</v>
      </c>
      <c r="K37" s="2">
        <f t="shared" ref="K37" si="21">SUM(H37:J37)</f>
        <v>988.82999999999993</v>
      </c>
      <c r="L37" s="16">
        <f t="shared" ref="L37" si="22">SUM(G37-K37)</f>
        <v>1177.3200000000006</v>
      </c>
      <c r="M37" s="22"/>
      <c r="N37" s="41">
        <v>1177.32</v>
      </c>
    </row>
    <row r="38" spans="1:14" x14ac:dyDescent="0.25">
      <c r="A38" s="34">
        <v>32</v>
      </c>
      <c r="B38" s="42" t="s">
        <v>54</v>
      </c>
      <c r="C38" s="14">
        <v>10031.35</v>
      </c>
      <c r="D38" s="24"/>
      <c r="E38" s="24"/>
      <c r="F38" s="24">
        <v>-5015.68</v>
      </c>
      <c r="G38" s="12">
        <f>SUM(C38:F38)</f>
        <v>5015.67</v>
      </c>
      <c r="H38" s="3">
        <v>1612.69</v>
      </c>
      <c r="I38" s="3">
        <v>908.85</v>
      </c>
      <c r="J38" s="2">
        <f t="shared" si="6"/>
        <v>0</v>
      </c>
      <c r="K38" s="2">
        <f t="shared" si="2"/>
        <v>2521.54</v>
      </c>
      <c r="L38" s="16">
        <f t="shared" si="0"/>
        <v>2494.13</v>
      </c>
      <c r="M38" s="22"/>
      <c r="N38" s="41">
        <v>2494.13</v>
      </c>
    </row>
    <row r="39" spans="1:14" x14ac:dyDescent="0.25">
      <c r="A39" s="34">
        <v>33</v>
      </c>
      <c r="B39" s="42" t="s">
        <v>19</v>
      </c>
      <c r="C39" s="14">
        <v>9301.69</v>
      </c>
      <c r="D39" s="24"/>
      <c r="E39" s="24">
        <v>938.82</v>
      </c>
      <c r="F39" s="24">
        <v>-4195.8900000000003</v>
      </c>
      <c r="G39" s="12">
        <f>SUM(C39:F39)</f>
        <v>6044.62</v>
      </c>
      <c r="H39" s="3">
        <v>1565.93</v>
      </c>
      <c r="I39" s="3">
        <v>908.85</v>
      </c>
      <c r="J39" s="2">
        <f t="shared" si="6"/>
        <v>0</v>
      </c>
      <c r="K39" s="2">
        <f t="shared" si="2"/>
        <v>2474.7800000000002</v>
      </c>
      <c r="L39" s="16">
        <f>SUM(G39-K39)</f>
        <v>3569.8399999999997</v>
      </c>
      <c r="M39" s="22"/>
      <c r="N39" s="41">
        <v>3569.84</v>
      </c>
    </row>
    <row r="40" spans="1:14" x14ac:dyDescent="0.25">
      <c r="A40" s="34">
        <v>34</v>
      </c>
      <c r="B40" s="42" t="s">
        <v>51</v>
      </c>
      <c r="C40" s="14">
        <v>3675.75</v>
      </c>
      <c r="D40" s="24"/>
      <c r="E40" s="24"/>
      <c r="F40" s="24">
        <v>-1820.7</v>
      </c>
      <c r="G40" s="12">
        <f>SUM(C40:F40)</f>
        <v>1855.05</v>
      </c>
      <c r="H40" s="3">
        <v>85.2</v>
      </c>
      <c r="I40" s="3">
        <v>339.9</v>
      </c>
      <c r="J40" s="2">
        <f t="shared" ref="J40" si="23">G40-H40-I40-N40</f>
        <v>0</v>
      </c>
      <c r="K40" s="2">
        <f t="shared" ref="K40" si="24">SUM(H40:J40)</f>
        <v>425.09999999999997</v>
      </c>
      <c r="L40" s="16">
        <f t="shared" ref="L40:L63" si="25">SUM(G40-K40)</f>
        <v>1429.95</v>
      </c>
      <c r="M40" s="22"/>
      <c r="N40" s="41">
        <v>1429.95</v>
      </c>
    </row>
    <row r="41" spans="1:14" x14ac:dyDescent="0.25">
      <c r="A41" s="34">
        <v>35</v>
      </c>
      <c r="B41" s="42" t="s">
        <v>20</v>
      </c>
      <c r="C41" s="14">
        <v>5272.05</v>
      </c>
      <c r="D41" s="24"/>
      <c r="E41" s="24">
        <v>477.53</v>
      </c>
      <c r="F41" s="24">
        <v>-2636.03</v>
      </c>
      <c r="G41" s="12">
        <f>SUM(C41:F41)</f>
        <v>3113.5499999999997</v>
      </c>
      <c r="H41" s="3">
        <v>513.6</v>
      </c>
      <c r="I41" s="3">
        <v>623.75</v>
      </c>
      <c r="J41" s="2">
        <f t="shared" si="6"/>
        <v>0</v>
      </c>
      <c r="K41" s="2">
        <f t="shared" si="2"/>
        <v>1137.3499999999999</v>
      </c>
      <c r="L41" s="16">
        <f t="shared" si="25"/>
        <v>1976.1999999999998</v>
      </c>
      <c r="M41" s="22"/>
      <c r="N41" s="41">
        <v>1976.2</v>
      </c>
    </row>
    <row r="42" spans="1:14" x14ac:dyDescent="0.25">
      <c r="A42" s="34">
        <v>36</v>
      </c>
      <c r="B42" s="42" t="s">
        <v>21</v>
      </c>
      <c r="C42" s="14">
        <v>25887.23</v>
      </c>
      <c r="D42" s="24"/>
      <c r="E42" s="24"/>
      <c r="F42" s="24">
        <v>-12943.62</v>
      </c>
      <c r="G42" s="12">
        <f>SUM(C42:F42)</f>
        <v>12943.609999999999</v>
      </c>
      <c r="H42" s="3">
        <v>5868.78</v>
      </c>
      <c r="I42" s="3">
        <v>908.85</v>
      </c>
      <c r="J42" s="2">
        <f t="shared" si="6"/>
        <v>0</v>
      </c>
      <c r="K42" s="2">
        <f t="shared" si="2"/>
        <v>6777.63</v>
      </c>
      <c r="L42" s="16">
        <f t="shared" si="25"/>
        <v>6165.9799999999987</v>
      </c>
      <c r="M42" s="22"/>
      <c r="N42" s="41">
        <v>6165.98</v>
      </c>
    </row>
    <row r="43" spans="1:14" x14ac:dyDescent="0.25">
      <c r="A43" s="34">
        <v>37</v>
      </c>
      <c r="B43" s="43" t="s">
        <v>22</v>
      </c>
      <c r="C43" s="28">
        <v>3986.9</v>
      </c>
      <c r="D43" s="25"/>
      <c r="E43" s="25"/>
      <c r="F43" s="24">
        <v>-1976.12</v>
      </c>
      <c r="G43" s="29">
        <f>SUM(C43:F43)</f>
        <v>2010.7800000000002</v>
      </c>
      <c r="H43" s="30">
        <v>131.88</v>
      </c>
      <c r="I43" s="30">
        <v>377.24</v>
      </c>
      <c r="J43" s="31">
        <f t="shared" ref="J43:J64" si="26">G43-H43-I43-N43</f>
        <v>0</v>
      </c>
      <c r="K43" s="31">
        <f t="shared" si="2"/>
        <v>509.12</v>
      </c>
      <c r="L43" s="16">
        <f t="shared" si="25"/>
        <v>1501.6600000000003</v>
      </c>
      <c r="M43" s="22"/>
      <c r="N43" s="41">
        <v>1501.66</v>
      </c>
    </row>
    <row r="44" spans="1:14" x14ac:dyDescent="0.25">
      <c r="A44" s="34">
        <v>38</v>
      </c>
      <c r="B44" s="43" t="s">
        <v>66</v>
      </c>
      <c r="C44" s="28">
        <v>4500.03</v>
      </c>
      <c r="D44" s="25"/>
      <c r="E44" s="25"/>
      <c r="F44" s="24">
        <v>-2250.02</v>
      </c>
      <c r="G44" s="29">
        <f>SUM(C44:F44)</f>
        <v>2250.0099999999998</v>
      </c>
      <c r="H44" s="30">
        <v>206.09</v>
      </c>
      <c r="I44" s="30">
        <v>448.82</v>
      </c>
      <c r="J44" s="31">
        <f t="shared" ref="J44" si="27">G44-H44-I44-N44</f>
        <v>0</v>
      </c>
      <c r="K44" s="31">
        <f t="shared" ref="K44" si="28">SUM(H44:J44)</f>
        <v>654.91</v>
      </c>
      <c r="L44" s="16">
        <f t="shared" si="25"/>
        <v>1595.1</v>
      </c>
      <c r="M44" s="22"/>
      <c r="N44" s="41">
        <v>1595.1</v>
      </c>
    </row>
    <row r="45" spans="1:14" x14ac:dyDescent="0.25">
      <c r="A45" s="34">
        <v>39</v>
      </c>
      <c r="B45" s="42" t="s">
        <v>23</v>
      </c>
      <c r="C45" s="14">
        <v>6923.04</v>
      </c>
      <c r="D45" s="24"/>
      <c r="E45" s="24">
        <v>903.69</v>
      </c>
      <c r="F45" s="24">
        <v>-3433.83</v>
      </c>
      <c r="G45" s="12">
        <f>SUM(C45:F45)</f>
        <v>4392.8999999999996</v>
      </c>
      <c r="H45" s="3">
        <v>1006.42</v>
      </c>
      <c r="I45" s="3">
        <v>908.85</v>
      </c>
      <c r="J45" s="2">
        <f t="shared" si="26"/>
        <v>0</v>
      </c>
      <c r="K45" s="2">
        <f t="shared" si="2"/>
        <v>1915.27</v>
      </c>
      <c r="L45" s="16">
        <f t="shared" si="25"/>
        <v>2477.6299999999997</v>
      </c>
      <c r="M45" s="22"/>
      <c r="N45" s="41">
        <v>2477.63</v>
      </c>
    </row>
    <row r="46" spans="1:14" x14ac:dyDescent="0.25">
      <c r="A46" s="34">
        <v>40</v>
      </c>
      <c r="B46" s="42" t="s">
        <v>24</v>
      </c>
      <c r="C46" s="14">
        <v>13223.99</v>
      </c>
      <c r="D46" s="24"/>
      <c r="E46" s="24"/>
      <c r="F46" s="24">
        <v>-6555.96</v>
      </c>
      <c r="G46" s="12">
        <f>SUM(C46:F46)</f>
        <v>6668.03</v>
      </c>
      <c r="H46" s="3">
        <v>2438.5300000000002</v>
      </c>
      <c r="I46" s="3">
        <v>908.85</v>
      </c>
      <c r="J46" s="2">
        <f t="shared" si="26"/>
        <v>0</v>
      </c>
      <c r="K46" s="2">
        <f t="shared" si="2"/>
        <v>3347.38</v>
      </c>
      <c r="L46" s="16">
        <f t="shared" si="25"/>
        <v>3320.6499999999996</v>
      </c>
      <c r="M46" s="22"/>
      <c r="N46" s="41">
        <v>3320.65</v>
      </c>
    </row>
    <row r="47" spans="1:14" x14ac:dyDescent="0.25">
      <c r="A47" s="34">
        <v>41</v>
      </c>
      <c r="B47" s="42" t="s">
        <v>25</v>
      </c>
      <c r="C47" s="14">
        <v>19473.16</v>
      </c>
      <c r="D47" s="24"/>
      <c r="E47" s="24"/>
      <c r="F47" s="24">
        <v>-9660.52</v>
      </c>
      <c r="G47" s="12">
        <f>SUM(C47:F47)</f>
        <v>9812.64</v>
      </c>
      <c r="H47" s="3">
        <v>4209.1899999999996</v>
      </c>
      <c r="I47" s="3">
        <v>908.85</v>
      </c>
      <c r="J47" s="2">
        <f>G47-H47-I47-N47</f>
        <v>0</v>
      </c>
      <c r="K47" s="2">
        <f>SUM(H47:J47)</f>
        <v>5118.04</v>
      </c>
      <c r="L47" s="16">
        <f t="shared" si="25"/>
        <v>4694.5999999999995</v>
      </c>
      <c r="M47" s="22"/>
      <c r="N47" s="41">
        <v>4694.6000000000004</v>
      </c>
    </row>
    <row r="48" spans="1:14" x14ac:dyDescent="0.25">
      <c r="A48" s="34">
        <v>42</v>
      </c>
      <c r="B48" s="42" t="s">
        <v>26</v>
      </c>
      <c r="C48" s="14">
        <v>10912.98</v>
      </c>
      <c r="D48" s="24"/>
      <c r="E48" s="24"/>
      <c r="F48" s="24">
        <v>-4690.55</v>
      </c>
      <c r="G48" s="12">
        <f>SUM(C48:F48)</f>
        <v>6222.4299999999994</v>
      </c>
      <c r="H48" s="3">
        <v>1750.86</v>
      </c>
      <c r="I48" s="3">
        <v>908.85</v>
      </c>
      <c r="J48" s="2">
        <f t="shared" si="26"/>
        <v>0</v>
      </c>
      <c r="K48" s="2">
        <f t="shared" si="2"/>
        <v>2659.71</v>
      </c>
      <c r="L48" s="16">
        <f t="shared" si="25"/>
        <v>3562.7199999999993</v>
      </c>
      <c r="M48" s="22"/>
      <c r="N48" s="41">
        <v>3562.72</v>
      </c>
    </row>
    <row r="49" spans="1:14" x14ac:dyDescent="0.25">
      <c r="A49" s="34">
        <v>43</v>
      </c>
      <c r="B49" s="42" t="s">
        <v>71</v>
      </c>
      <c r="C49" s="14">
        <v>3204.15</v>
      </c>
      <c r="D49" s="24"/>
      <c r="E49" s="24"/>
      <c r="F49" s="24">
        <v>-1329.62</v>
      </c>
      <c r="G49" s="12">
        <f>SUM(C49:F49)</f>
        <v>1874.5300000000002</v>
      </c>
      <c r="H49" s="3">
        <v>28.51</v>
      </c>
      <c r="I49" s="3">
        <v>283.31</v>
      </c>
      <c r="J49" s="2">
        <f t="shared" ref="J49" si="29">G49-H49-I49-N49</f>
        <v>0</v>
      </c>
      <c r="K49" s="2">
        <f t="shared" ref="K49" si="30">SUM(H49:J49)</f>
        <v>311.82</v>
      </c>
      <c r="L49" s="16">
        <f t="shared" si="25"/>
        <v>1562.7100000000003</v>
      </c>
      <c r="M49" s="22"/>
      <c r="N49" s="41">
        <v>1562.71</v>
      </c>
    </row>
    <row r="50" spans="1:14" x14ac:dyDescent="0.25">
      <c r="A50" s="34">
        <v>44</v>
      </c>
      <c r="B50" s="42" t="s">
        <v>27</v>
      </c>
      <c r="C50" s="14">
        <v>10686.59</v>
      </c>
      <c r="D50" s="24"/>
      <c r="E50" s="24"/>
      <c r="F50" s="24">
        <v>-5343.29</v>
      </c>
      <c r="G50" s="12">
        <f>SUM(C50:F50)</f>
        <v>5343.3</v>
      </c>
      <c r="H50" s="3">
        <v>1740.74</v>
      </c>
      <c r="I50" s="3">
        <v>908.85</v>
      </c>
      <c r="J50" s="2">
        <f t="shared" si="26"/>
        <v>0</v>
      </c>
      <c r="K50" s="2">
        <f t="shared" si="2"/>
        <v>2649.59</v>
      </c>
      <c r="L50" s="16">
        <f t="shared" si="25"/>
        <v>2693.71</v>
      </c>
      <c r="M50" s="22"/>
      <c r="N50" s="41">
        <v>2693.71</v>
      </c>
    </row>
    <row r="51" spans="1:14" x14ac:dyDescent="0.25">
      <c r="A51" s="34">
        <v>45</v>
      </c>
      <c r="B51" s="42" t="s">
        <v>28</v>
      </c>
      <c r="C51" s="14">
        <v>10232.98</v>
      </c>
      <c r="D51" s="24"/>
      <c r="E51" s="24"/>
      <c r="F51" s="24">
        <v>-4615.99</v>
      </c>
      <c r="G51" s="12">
        <f>SUM(C51:F51)</f>
        <v>5616.99</v>
      </c>
      <c r="H51" s="3">
        <v>1668.14</v>
      </c>
      <c r="I51" s="3">
        <v>908.85</v>
      </c>
      <c r="J51" s="2">
        <f t="shared" si="26"/>
        <v>0</v>
      </c>
      <c r="K51" s="2">
        <f t="shared" si="2"/>
        <v>2576.9900000000002</v>
      </c>
      <c r="L51" s="16">
        <f t="shared" si="25"/>
        <v>3039.9999999999995</v>
      </c>
      <c r="M51" s="22"/>
      <c r="N51" s="41">
        <v>3040</v>
      </c>
    </row>
    <row r="52" spans="1:14" x14ac:dyDescent="0.25">
      <c r="A52" s="34">
        <v>46</v>
      </c>
      <c r="B52" s="42" t="s">
        <v>29</v>
      </c>
      <c r="C52" s="14">
        <v>6607.93</v>
      </c>
      <c r="D52" s="24"/>
      <c r="E52" s="24"/>
      <c r="F52" s="24">
        <v>-3303.97</v>
      </c>
      <c r="G52" s="12">
        <f>SUM(C52:F52)</f>
        <v>3303.9600000000005</v>
      </c>
      <c r="H52" s="3">
        <v>664.47</v>
      </c>
      <c r="I52" s="3">
        <v>743.92</v>
      </c>
      <c r="J52" s="2">
        <f t="shared" si="26"/>
        <v>0</v>
      </c>
      <c r="K52" s="2">
        <f t="shared" si="2"/>
        <v>1408.3899999999999</v>
      </c>
      <c r="L52" s="16">
        <f t="shared" si="25"/>
        <v>1895.5700000000006</v>
      </c>
      <c r="M52" s="22"/>
      <c r="N52" s="41">
        <v>1895.57</v>
      </c>
    </row>
    <row r="53" spans="1:14" x14ac:dyDescent="0.25">
      <c r="A53" s="34">
        <v>47</v>
      </c>
      <c r="B53" s="42" t="s">
        <v>30</v>
      </c>
      <c r="C53" s="14">
        <v>12027.66</v>
      </c>
      <c r="D53" s="24"/>
      <c r="E53" s="24"/>
      <c r="F53" s="24">
        <v>-5378.77</v>
      </c>
      <c r="G53" s="12">
        <f>SUM(C53:F53)</f>
        <v>6648.8899999999994</v>
      </c>
      <c r="H53" s="3">
        <v>2109.54</v>
      </c>
      <c r="I53" s="3">
        <v>908.85</v>
      </c>
      <c r="J53" s="2">
        <f t="shared" si="26"/>
        <v>0</v>
      </c>
      <c r="K53" s="2">
        <f t="shared" si="2"/>
        <v>3018.39</v>
      </c>
      <c r="L53" s="16">
        <f t="shared" si="25"/>
        <v>3630.4999999999995</v>
      </c>
      <c r="M53" s="22"/>
      <c r="N53" s="41">
        <v>3630.5</v>
      </c>
    </row>
    <row r="54" spans="1:14" x14ac:dyDescent="0.25">
      <c r="A54" s="34">
        <v>48</v>
      </c>
      <c r="B54" s="42" t="s">
        <v>31</v>
      </c>
      <c r="C54" s="14">
        <v>10374.15</v>
      </c>
      <c r="D54" s="24"/>
      <c r="E54" s="24"/>
      <c r="F54" s="24">
        <v>-5140.76</v>
      </c>
      <c r="G54" s="12">
        <f>SUM(C54:F54)</f>
        <v>5233.3899999999994</v>
      </c>
      <c r="H54" s="3">
        <v>1654.82</v>
      </c>
      <c r="I54" s="3">
        <v>908.85</v>
      </c>
      <c r="J54" s="2">
        <f t="shared" si="26"/>
        <v>0</v>
      </c>
      <c r="K54" s="2">
        <f t="shared" si="2"/>
        <v>2563.67</v>
      </c>
      <c r="L54" s="16">
        <f t="shared" si="25"/>
        <v>2669.7199999999993</v>
      </c>
      <c r="M54" s="22"/>
      <c r="N54" s="41">
        <v>2669.72</v>
      </c>
    </row>
    <row r="55" spans="1:14" x14ac:dyDescent="0.25">
      <c r="A55" s="34">
        <v>49</v>
      </c>
      <c r="B55" s="42" t="s">
        <v>50</v>
      </c>
      <c r="C55" s="14">
        <v>3675.75</v>
      </c>
      <c r="D55" s="24"/>
      <c r="E55" s="24"/>
      <c r="F55" s="24">
        <v>-1820.7</v>
      </c>
      <c r="G55" s="12">
        <f>SUM(C55:F55)</f>
        <v>1855.05</v>
      </c>
      <c r="H55" s="3">
        <v>85.2</v>
      </c>
      <c r="I55" s="3">
        <v>339.9</v>
      </c>
      <c r="J55" s="2">
        <f t="shared" ref="J55" si="31">G55-H55-I55-N55</f>
        <v>0</v>
      </c>
      <c r="K55" s="2">
        <f t="shared" ref="K55" si="32">SUM(H55:J55)</f>
        <v>425.09999999999997</v>
      </c>
      <c r="L55" s="16">
        <f t="shared" si="25"/>
        <v>1429.95</v>
      </c>
      <c r="M55" s="22"/>
      <c r="N55" s="41">
        <v>1429.95</v>
      </c>
    </row>
    <row r="56" spans="1:14" x14ac:dyDescent="0.25">
      <c r="A56" s="34">
        <v>50</v>
      </c>
      <c r="B56" s="42" t="s">
        <v>32</v>
      </c>
      <c r="C56" s="14">
        <v>26282.07</v>
      </c>
      <c r="D56" s="24"/>
      <c r="E56" s="24"/>
      <c r="F56" s="24">
        <v>-12181.22</v>
      </c>
      <c r="G56" s="12">
        <f>SUM(C56:F56)</f>
        <v>14100.85</v>
      </c>
      <c r="H56" s="3">
        <v>6081.64</v>
      </c>
      <c r="I56" s="3">
        <v>908.85</v>
      </c>
      <c r="J56" s="2">
        <f t="shared" si="26"/>
        <v>0</v>
      </c>
      <c r="K56" s="2">
        <f t="shared" si="2"/>
        <v>6990.4900000000007</v>
      </c>
      <c r="L56" s="16">
        <f t="shared" si="25"/>
        <v>7110.36</v>
      </c>
      <c r="M56" s="22"/>
      <c r="N56" s="41">
        <v>7110.36</v>
      </c>
    </row>
    <row r="57" spans="1:14" x14ac:dyDescent="0.25">
      <c r="A57" s="34">
        <v>51</v>
      </c>
      <c r="B57" s="42" t="s">
        <v>33</v>
      </c>
      <c r="C57" s="14">
        <v>4131.82</v>
      </c>
      <c r="D57" s="24"/>
      <c r="E57" s="24"/>
      <c r="F57" s="24">
        <v>-2048.4</v>
      </c>
      <c r="G57" s="12">
        <f>SUM(C57:F57)</f>
        <v>2083.4199999999996</v>
      </c>
      <c r="H57" s="3">
        <v>153.61000000000001</v>
      </c>
      <c r="I57" s="3">
        <v>397.27</v>
      </c>
      <c r="J57" s="2">
        <f t="shared" si="26"/>
        <v>0</v>
      </c>
      <c r="K57" s="2">
        <f t="shared" si="2"/>
        <v>550.88</v>
      </c>
      <c r="L57" s="16">
        <f t="shared" si="25"/>
        <v>1532.5399999999995</v>
      </c>
      <c r="M57" s="22"/>
      <c r="N57" s="41">
        <v>1532.54</v>
      </c>
    </row>
    <row r="58" spans="1:14" x14ac:dyDescent="0.25">
      <c r="A58" s="34">
        <v>52</v>
      </c>
      <c r="B58" s="42" t="s">
        <v>62</v>
      </c>
      <c r="C58" s="14">
        <v>4876.2700000000004</v>
      </c>
      <c r="D58" s="24"/>
      <c r="E58" s="24"/>
      <c r="F58" s="24">
        <v>-1966.23</v>
      </c>
      <c r="G58" s="12">
        <f>SUM(C58:F58)</f>
        <v>2910.0400000000004</v>
      </c>
      <c r="H58" s="3">
        <v>307.31</v>
      </c>
      <c r="I58" s="3">
        <v>501.49</v>
      </c>
      <c r="J58" s="2">
        <f t="shared" ref="J58" si="33">G58-H58-I58-N58</f>
        <v>0</v>
      </c>
      <c r="K58" s="2">
        <f t="shared" ref="K58" si="34">SUM(H58:J58)</f>
        <v>808.8</v>
      </c>
      <c r="L58" s="16">
        <f t="shared" si="25"/>
        <v>2101.2400000000007</v>
      </c>
      <c r="M58" s="22"/>
      <c r="N58" s="41">
        <v>2101.2399999999998</v>
      </c>
    </row>
    <row r="59" spans="1:14" x14ac:dyDescent="0.25">
      <c r="A59" s="34">
        <v>53</v>
      </c>
      <c r="B59" s="42" t="s">
        <v>67</v>
      </c>
      <c r="C59" s="14">
        <v>4324.45</v>
      </c>
      <c r="D59" s="24"/>
      <c r="E59" s="24"/>
      <c r="F59" s="24">
        <v>-2162.23</v>
      </c>
      <c r="G59" s="12">
        <f>SUM(C59:F59)</f>
        <v>2162.2199999999998</v>
      </c>
      <c r="H59" s="3">
        <v>183.15</v>
      </c>
      <c r="I59" s="3">
        <v>424.23</v>
      </c>
      <c r="J59" s="2">
        <f t="shared" ref="J59" si="35">G59-H59-I59-N59</f>
        <v>0</v>
      </c>
      <c r="K59" s="2">
        <f t="shared" ref="K59" si="36">SUM(H59:J59)</f>
        <v>607.38</v>
      </c>
      <c r="L59" s="16">
        <f t="shared" si="25"/>
        <v>1554.8399999999997</v>
      </c>
      <c r="M59" s="22"/>
      <c r="N59" s="41">
        <v>1554.84</v>
      </c>
    </row>
    <row r="60" spans="1:14" x14ac:dyDescent="0.25">
      <c r="A60" s="34">
        <v>54</v>
      </c>
      <c r="B60" s="42" t="s">
        <v>34</v>
      </c>
      <c r="C60" s="14">
        <v>27811.93</v>
      </c>
      <c r="D60" s="24"/>
      <c r="E60" s="24"/>
      <c r="F60" s="24">
        <v>-12925.81</v>
      </c>
      <c r="G60" s="12">
        <f>SUM(C60:F60)</f>
        <v>14886.12</v>
      </c>
      <c r="H60" s="3">
        <v>6450.21</v>
      </c>
      <c r="I60" s="3">
        <v>908.85</v>
      </c>
      <c r="J60" s="2">
        <f t="shared" si="26"/>
        <v>0</v>
      </c>
      <c r="K60" s="2">
        <f t="shared" si="2"/>
        <v>7359.06</v>
      </c>
      <c r="L60" s="16">
        <f t="shared" si="25"/>
        <v>7527.06</v>
      </c>
      <c r="M60" s="22"/>
      <c r="N60" s="41">
        <v>7527.06</v>
      </c>
    </row>
    <row r="61" spans="1:14" x14ac:dyDescent="0.25">
      <c r="A61" s="34">
        <v>55</v>
      </c>
      <c r="B61" s="42" t="s">
        <v>35</v>
      </c>
      <c r="C61" s="14">
        <v>8075.61</v>
      </c>
      <c r="D61" s="24"/>
      <c r="E61" s="24"/>
      <c r="F61" s="24">
        <v>-3592.87</v>
      </c>
      <c r="G61" s="12">
        <f>SUM(C61:F61)</f>
        <v>4482.74</v>
      </c>
      <c r="H61" s="3">
        <v>1022.72</v>
      </c>
      <c r="I61" s="3">
        <v>908.85</v>
      </c>
      <c r="J61" s="2">
        <f t="shared" si="26"/>
        <v>0</v>
      </c>
      <c r="K61" s="2">
        <f t="shared" si="2"/>
        <v>1931.5700000000002</v>
      </c>
      <c r="L61" s="16">
        <f t="shared" si="25"/>
        <v>2551.1699999999996</v>
      </c>
      <c r="M61" s="22"/>
      <c r="N61" s="41">
        <v>2551.17</v>
      </c>
    </row>
    <row r="62" spans="1:14" x14ac:dyDescent="0.25">
      <c r="A62" s="34">
        <v>56</v>
      </c>
      <c r="B62" s="42" t="s">
        <v>55</v>
      </c>
      <c r="C62" s="14">
        <v>6765.27</v>
      </c>
      <c r="D62" s="24"/>
      <c r="E62" s="24"/>
      <c r="F62" s="24">
        <v>-3350.42</v>
      </c>
      <c r="G62" s="12">
        <f>SUM(C62:F62)</f>
        <v>3414.8500000000004</v>
      </c>
      <c r="H62" s="3">
        <v>753.81</v>
      </c>
      <c r="I62" s="3">
        <v>765.95</v>
      </c>
      <c r="J62" s="2">
        <f t="shared" ref="J62" si="37">G62-H62-I62-N62</f>
        <v>0</v>
      </c>
      <c r="K62" s="2">
        <f t="shared" ref="K62" si="38">SUM(H62:J62)</f>
        <v>1519.76</v>
      </c>
      <c r="L62" s="16">
        <f t="shared" si="25"/>
        <v>1895.0900000000004</v>
      </c>
      <c r="M62" s="22"/>
      <c r="N62" s="41">
        <v>1895.09</v>
      </c>
    </row>
    <row r="63" spans="1:14" x14ac:dyDescent="0.25">
      <c r="A63" s="34">
        <v>57</v>
      </c>
      <c r="B63" s="44" t="s">
        <v>68</v>
      </c>
      <c r="C63" s="38">
        <v>4324.45</v>
      </c>
      <c r="D63" s="39"/>
      <c r="E63" s="39"/>
      <c r="F63" s="24">
        <v>-2162.2199999999998</v>
      </c>
      <c r="G63" s="12">
        <f>SUM(C63:F63)</f>
        <v>2162.23</v>
      </c>
      <c r="H63" s="40">
        <v>183.15</v>
      </c>
      <c r="I63" s="40">
        <v>424.23</v>
      </c>
      <c r="J63" s="2">
        <f t="shared" ref="J63" si="39">G63-H63-I63-N63</f>
        <v>0</v>
      </c>
      <c r="K63" s="2">
        <f t="shared" ref="K63" si="40">SUM(H63:J63)</f>
        <v>607.38</v>
      </c>
      <c r="L63" s="16">
        <f t="shared" si="25"/>
        <v>1554.85</v>
      </c>
      <c r="M63" s="22"/>
      <c r="N63" s="41">
        <v>1554.85</v>
      </c>
    </row>
    <row r="64" spans="1:14" ht="15.75" thickBot="1" x14ac:dyDescent="0.3">
      <c r="A64" s="34">
        <v>58</v>
      </c>
      <c r="B64" s="45" t="s">
        <v>36</v>
      </c>
      <c r="C64" s="15">
        <v>18565.61</v>
      </c>
      <c r="D64" s="26"/>
      <c r="E64" s="26"/>
      <c r="F64" s="26">
        <v>-9202.7800000000007</v>
      </c>
      <c r="G64" s="13">
        <f>SUM(C64:F64)</f>
        <v>9362.83</v>
      </c>
      <c r="H64" s="10">
        <v>3907.47</v>
      </c>
      <c r="I64" s="10">
        <v>908.85</v>
      </c>
      <c r="J64" s="11">
        <f t="shared" si="26"/>
        <v>0</v>
      </c>
      <c r="K64" s="11">
        <f t="shared" si="2"/>
        <v>4816.32</v>
      </c>
      <c r="L64" s="17">
        <f t="shared" si="0"/>
        <v>4546.51</v>
      </c>
      <c r="M64" s="22"/>
      <c r="N64" s="41">
        <v>4546.51</v>
      </c>
    </row>
    <row r="65" spans="2:12" ht="15.75" thickBot="1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2:12" x14ac:dyDescent="0.25">
      <c r="B66" s="55" t="s">
        <v>75</v>
      </c>
      <c r="C66" s="56"/>
      <c r="D66" s="56"/>
      <c r="E66" s="56"/>
      <c r="F66" s="56"/>
      <c r="G66" s="56"/>
      <c r="H66" s="56"/>
      <c r="I66" s="56"/>
      <c r="J66" s="56"/>
      <c r="K66" s="56"/>
      <c r="L66" s="57"/>
    </row>
    <row r="67" spans="2:12" ht="5.25" customHeight="1" x14ac:dyDescent="0.25"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1"/>
    </row>
    <row r="68" spans="2:12" x14ac:dyDescent="0.25">
      <c r="B68" s="52" t="s">
        <v>60</v>
      </c>
      <c r="C68" s="53"/>
      <c r="D68" s="53"/>
      <c r="E68" s="53"/>
      <c r="F68" s="53"/>
      <c r="G68" s="53"/>
      <c r="H68" s="53"/>
      <c r="I68" s="53"/>
      <c r="J68" s="53"/>
      <c r="K68" s="53"/>
      <c r="L68" s="54"/>
    </row>
    <row r="69" spans="2:12" x14ac:dyDescent="0.25">
      <c r="B69" s="49" t="s">
        <v>58</v>
      </c>
      <c r="C69" s="50"/>
      <c r="D69" s="50"/>
      <c r="E69" s="50"/>
      <c r="F69" s="50"/>
      <c r="G69" s="50"/>
      <c r="H69" s="50"/>
      <c r="I69" s="50"/>
      <c r="J69" s="50"/>
      <c r="K69" s="50"/>
      <c r="L69" s="51"/>
    </row>
    <row r="70" spans="2:12" x14ac:dyDescent="0.25">
      <c r="B70" s="49" t="s">
        <v>59</v>
      </c>
      <c r="C70" s="50"/>
      <c r="D70" s="50"/>
      <c r="E70" s="50"/>
      <c r="F70" s="50"/>
      <c r="G70" s="50"/>
      <c r="H70" s="50"/>
      <c r="I70" s="50"/>
      <c r="J70" s="50"/>
      <c r="K70" s="50"/>
      <c r="L70" s="51"/>
    </row>
    <row r="71" spans="2:12" x14ac:dyDescent="0.25"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1"/>
    </row>
    <row r="72" spans="2:12" ht="15.75" thickBot="1" x14ac:dyDescent="0.3"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8"/>
    </row>
    <row r="73" spans="2:12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2:12" x14ac:dyDescent="0.25">
      <c r="B74" s="6"/>
      <c r="C74" s="5"/>
      <c r="D74" s="5"/>
      <c r="E74" s="5"/>
      <c r="F74" s="5"/>
      <c r="G74" s="35"/>
      <c r="H74" s="5"/>
      <c r="I74" s="5"/>
      <c r="J74" s="5"/>
      <c r="K74" s="35"/>
      <c r="L74" s="5"/>
    </row>
    <row r="75" spans="2:12" x14ac:dyDescent="0.25">
      <c r="B75" s="4"/>
      <c r="C75" s="4"/>
      <c r="D75" s="4"/>
      <c r="E75" s="4"/>
      <c r="F75" s="4"/>
      <c r="G75" s="37"/>
      <c r="H75" s="37"/>
      <c r="I75" s="37"/>
      <c r="J75" s="37"/>
      <c r="K75" s="37"/>
      <c r="L75" s="37"/>
    </row>
    <row r="76" spans="2:12" x14ac:dyDescent="0.25">
      <c r="G76" s="1"/>
      <c r="K76" s="1"/>
      <c r="L76" s="1"/>
    </row>
    <row r="78" spans="2:12" x14ac:dyDescent="0.25">
      <c r="G78" s="1"/>
      <c r="K78" s="1"/>
    </row>
    <row r="79" spans="2:12" x14ac:dyDescent="0.25">
      <c r="G79" s="1"/>
      <c r="H79" s="1"/>
      <c r="I79" s="1"/>
      <c r="J79" s="1"/>
      <c r="L79" s="1"/>
    </row>
  </sheetData>
  <mergeCells count="17">
    <mergeCell ref="B66:L66"/>
    <mergeCell ref="B65:L65"/>
    <mergeCell ref="B1:L1"/>
    <mergeCell ref="B2:L2"/>
    <mergeCell ref="B3:L3"/>
    <mergeCell ref="B5:B6"/>
    <mergeCell ref="C5:C6"/>
    <mergeCell ref="H5:H6"/>
    <mergeCell ref="I5:I6"/>
    <mergeCell ref="E5:E6"/>
    <mergeCell ref="D5:D6"/>
    <mergeCell ref="B72:L72"/>
    <mergeCell ref="B67:L67"/>
    <mergeCell ref="B68:L68"/>
    <mergeCell ref="B69:L69"/>
    <mergeCell ref="B71:L71"/>
    <mergeCell ref="B70:L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2025-02-06T13:33:13Z</cp:lastPrinted>
  <dcterms:created xsi:type="dcterms:W3CDTF">2016-04-28T12:49:34Z</dcterms:created>
  <dcterms:modified xsi:type="dcterms:W3CDTF">2025-02-06T13:33:16Z</dcterms:modified>
</cp:coreProperties>
</file>